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6380" windowHeight="7770" activeTab="1"/>
  </bookViews>
  <sheets>
    <sheet name="1 курс " sheetId="1" r:id="rId1"/>
    <sheet name=" 2-4курс" sheetId="2" r:id="rId2"/>
  </sheets>
  <definedNames/>
  <calcPr fullCalcOnLoad="1"/>
</workbook>
</file>

<file path=xl/sharedStrings.xml><?xml version="1.0" encoding="utf-8"?>
<sst xmlns="http://schemas.openxmlformats.org/spreadsheetml/2006/main" count="304" uniqueCount="176">
  <si>
    <t>индекс</t>
  </si>
  <si>
    <t>Наименование циклов, дисциплин, профессиональных модулей, МДК, практик</t>
  </si>
  <si>
    <t>Распределение учебной нагрузки и промежуточной аттестации по курсам и семестрам</t>
  </si>
  <si>
    <t>2 курс</t>
  </si>
  <si>
    <t>3 курс</t>
  </si>
  <si>
    <t>Всего</t>
  </si>
  <si>
    <t>учебные занятия</t>
  </si>
  <si>
    <t>урок</t>
  </si>
  <si>
    <t>семинар</t>
  </si>
  <si>
    <t>лекция</t>
  </si>
  <si>
    <t>лабораторно - практические занятия</t>
  </si>
  <si>
    <t>Лаборно-практические занятия</t>
  </si>
  <si>
    <t>История</t>
  </si>
  <si>
    <t>Физическая культура</t>
  </si>
  <si>
    <t>Математика</t>
  </si>
  <si>
    <t>ВСЕГО</t>
  </si>
  <si>
    <t>П.00</t>
  </si>
  <si>
    <t>ОП.00</t>
  </si>
  <si>
    <t>Общепрофессиональный цикл</t>
  </si>
  <si>
    <t>Материаловедение</t>
  </si>
  <si>
    <t>Безопасность жизнедеятельности</t>
  </si>
  <si>
    <t>МДК.01.01</t>
  </si>
  <si>
    <t>МДК.01.02</t>
  </si>
  <si>
    <t>МДК.02.01</t>
  </si>
  <si>
    <t>Государственная итоговая аттестация</t>
  </si>
  <si>
    <t>Итого</t>
  </si>
  <si>
    <t>дисциплин и МДК</t>
  </si>
  <si>
    <t>учебной практики</t>
  </si>
  <si>
    <t>Производств. практики</t>
  </si>
  <si>
    <t>экзаменов</t>
  </si>
  <si>
    <t>Дифф. зачетов</t>
  </si>
  <si>
    <t>Зачетов</t>
  </si>
  <si>
    <t>консультация</t>
  </si>
  <si>
    <t>самостоятельная работа</t>
  </si>
  <si>
    <t>объем работы обучающихся во взаимодействии с преподавателем (час)</t>
  </si>
  <si>
    <t>Выполнение выпускной квалификационной работы в виде демонстрационного экзамена</t>
  </si>
  <si>
    <t>ОГСЭ.00</t>
  </si>
  <si>
    <t xml:space="preserve">Общий гуманитарный и социально-экономический цикл </t>
  </si>
  <si>
    <t>ОГСЭ.01</t>
  </si>
  <si>
    <t>Основы философии</t>
  </si>
  <si>
    <t>ОГСЭ.02</t>
  </si>
  <si>
    <t>ОГСЭ.03</t>
  </si>
  <si>
    <t>Иностранный язык в профессиональной деятельности</t>
  </si>
  <si>
    <t>ОГСЭ.04</t>
  </si>
  <si>
    <t>ЕН.00</t>
  </si>
  <si>
    <t xml:space="preserve">Математический и общий естественнонаучный цикл </t>
  </si>
  <si>
    <t>ЕН.01.</t>
  </si>
  <si>
    <t>ЕН.02.</t>
  </si>
  <si>
    <t xml:space="preserve">Информатика </t>
  </si>
  <si>
    <t>ЕН.03.</t>
  </si>
  <si>
    <t>Экологические основы природопользования</t>
  </si>
  <si>
    <t>ОП. 01</t>
  </si>
  <si>
    <t>Инженерная графика</t>
  </si>
  <si>
    <t>ОП. 02</t>
  </si>
  <si>
    <t>ОП. 03.</t>
  </si>
  <si>
    <t>Техническая механика</t>
  </si>
  <si>
    <t>ОП. 04.</t>
  </si>
  <si>
    <t>Метрология, стандартизация и подтверждение соответствия</t>
  </si>
  <si>
    <t>ОП. 05.</t>
  </si>
  <si>
    <t>Электротехника и основы электроники</t>
  </si>
  <si>
    <t>ОП. 06.</t>
  </si>
  <si>
    <t>Технологическое оборудование</t>
  </si>
  <si>
    <t>ОП. 07.</t>
  </si>
  <si>
    <t>Технология отрасли</t>
  </si>
  <si>
    <t>ОП. 08.</t>
  </si>
  <si>
    <t>Обработка металлов резанием, станки и инструменты</t>
  </si>
  <si>
    <t>ОП. 09.</t>
  </si>
  <si>
    <t>Охрана труда и бережливое производство</t>
  </si>
  <si>
    <t>Экономика отрасли</t>
  </si>
  <si>
    <t>ОП. 12.</t>
  </si>
  <si>
    <t>ОП. 11.</t>
  </si>
  <si>
    <t>Информационные технологии в профессиональной деятельности</t>
  </si>
  <si>
    <t>Профессиональный цикл</t>
  </si>
  <si>
    <t>ПМ. 01</t>
  </si>
  <si>
    <t>Монтаж промышленного оборудования и пусконаладочные работы</t>
  </si>
  <si>
    <t>Осуществление монтажных работ промышленного оборудования</t>
  </si>
  <si>
    <t>Осуществление пусконаладочных работ промышленного оборудования</t>
  </si>
  <si>
    <t>УП. 01</t>
  </si>
  <si>
    <t>Учебная практика</t>
  </si>
  <si>
    <t>ПП. 01</t>
  </si>
  <si>
    <t>Производственная практика</t>
  </si>
  <si>
    <t>ПМ 02</t>
  </si>
  <si>
    <t>Техническое обслуживание и ремонт промышленного оборудования</t>
  </si>
  <si>
    <t>Техническое обслуживание промышленного оборудования</t>
  </si>
  <si>
    <t>МДК 02.02</t>
  </si>
  <si>
    <t>Управление ремонтом промышленного оборудования и контроль над ним</t>
  </si>
  <si>
    <t>УП. 02</t>
  </si>
  <si>
    <t>ПП. 02</t>
  </si>
  <si>
    <t>ПМ 03</t>
  </si>
  <si>
    <t>МДК 03.01.</t>
  </si>
  <si>
    <t>Организация ремонтных работ по промышленному оборудованию</t>
  </si>
  <si>
    <t>МДК 03.02</t>
  </si>
  <si>
    <t>Организация монтажных работ по промышленному оборудованию</t>
  </si>
  <si>
    <t xml:space="preserve">МДК 03.03 </t>
  </si>
  <si>
    <t>Организация наладочных работ по промышленному оборудованию</t>
  </si>
  <si>
    <t>УП. 03</t>
  </si>
  <si>
    <t>ПП. 03</t>
  </si>
  <si>
    <t>ПМ 04</t>
  </si>
  <si>
    <t>УП. 04</t>
  </si>
  <si>
    <t>ПП. 04</t>
  </si>
  <si>
    <t>ПДП.00</t>
  </si>
  <si>
    <t xml:space="preserve">Преддипломная практика </t>
  </si>
  <si>
    <t>Промежуточная аттестация</t>
  </si>
  <si>
    <t>Вариативная часть образовательной программы</t>
  </si>
  <si>
    <t>ГИА.00</t>
  </si>
  <si>
    <t>ОП. 10</t>
  </si>
  <si>
    <t>Компьютерная графика</t>
  </si>
  <si>
    <t>МДК 04.01</t>
  </si>
  <si>
    <t xml:space="preserve">всего </t>
  </si>
  <si>
    <t>4 курс</t>
  </si>
  <si>
    <t xml:space="preserve">Итого часов учебной нагрузки обучаю-щихся (час) </t>
  </si>
  <si>
    <t>Итого часов с учетом ВЧ</t>
  </si>
  <si>
    <t>Вариативная часть</t>
  </si>
  <si>
    <t xml:space="preserve">Промежуточная аттестация </t>
  </si>
  <si>
    <t>ДЗ</t>
  </si>
  <si>
    <t>Э,ЭК</t>
  </si>
  <si>
    <t>3 семестр 17 нед</t>
  </si>
  <si>
    <t>4 семестр  23 нед</t>
  </si>
  <si>
    <t>6 семестр 12,5 недель</t>
  </si>
  <si>
    <t>7 семестр  16,5 нед</t>
  </si>
  <si>
    <t>ЭК 6</t>
  </si>
  <si>
    <t>ЭК 5</t>
  </si>
  <si>
    <t>ЭК 8</t>
  </si>
  <si>
    <t>курсовой проект</t>
  </si>
  <si>
    <t>ОДБ.01</t>
  </si>
  <si>
    <t>Русский язык</t>
  </si>
  <si>
    <t>ОДБ.02</t>
  </si>
  <si>
    <t>Литература</t>
  </si>
  <si>
    <t>ОДБ.03</t>
  </si>
  <si>
    <t>Иностранный язык</t>
  </si>
  <si>
    <t>ОДБ.04</t>
  </si>
  <si>
    <t>ОДБ.05</t>
  </si>
  <si>
    <t>Обществознание</t>
  </si>
  <si>
    <t>ОДБ.08</t>
  </si>
  <si>
    <t>Химия</t>
  </si>
  <si>
    <t>ОДБ.09</t>
  </si>
  <si>
    <t>Биология</t>
  </si>
  <si>
    <t>ОДБ.13</t>
  </si>
  <si>
    <t>ОДБ.14</t>
  </si>
  <si>
    <t>Основы безопасности жизнедеятельности</t>
  </si>
  <si>
    <t>ОДП.15</t>
  </si>
  <si>
    <t>ОДП.16</t>
  </si>
  <si>
    <t>Информатика и ИКТ</t>
  </si>
  <si>
    <t>ОДП.17</t>
  </si>
  <si>
    <t>Физика</t>
  </si>
  <si>
    <t>ОП 12</t>
  </si>
  <si>
    <t>5 семестр 9 нед</t>
  </si>
  <si>
    <t>Выполнение работ по профессии 18599 Слесарь-ремонтник</t>
  </si>
  <si>
    <t>Слесарь по ремонту промышленного оборудования</t>
  </si>
  <si>
    <t>1 курс</t>
  </si>
  <si>
    <t>1с</t>
  </si>
  <si>
    <t>2с</t>
  </si>
  <si>
    <t>1 семестр 17 нед</t>
  </si>
  <si>
    <t>2 семестр  22 нед</t>
  </si>
  <si>
    <t>Э</t>
  </si>
  <si>
    <t>8 семестр 5 нед</t>
  </si>
  <si>
    <t>3-8</t>
  </si>
  <si>
    <t>2нед</t>
  </si>
  <si>
    <t>5нед</t>
  </si>
  <si>
    <t>4нед</t>
  </si>
  <si>
    <t>6нед</t>
  </si>
  <si>
    <t>ОУД.00</t>
  </si>
  <si>
    <t>Общеобразовательные учебные дисциплины</t>
  </si>
  <si>
    <t>ОДБ.00</t>
  </si>
  <si>
    <t>Базовые дисциплины</t>
  </si>
  <si>
    <t>ОДБ.06</t>
  </si>
  <si>
    <t>ОДБ.07</t>
  </si>
  <si>
    <t>Астрономия</t>
  </si>
  <si>
    <t>ОДБ.10</t>
  </si>
  <si>
    <t>ОБЖ</t>
  </si>
  <si>
    <t>ОДП.00</t>
  </si>
  <si>
    <t>Профильные дисциплины</t>
  </si>
  <si>
    <t>ОДП.01</t>
  </si>
  <si>
    <t>ОДП.02</t>
  </si>
  <si>
    <t>ОДП.03</t>
  </si>
  <si>
    <t>Организация ремонтных, монтажных и наладочных работ по промышленному оборудованию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</si>
</sst>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9">
    <font>
      <sz val="11"/>
      <color rgb="FF000000"/>
      <name val="Calibri"/>
      <family val="2"/>
    </font>
    <font>
      <sz val="11"/>
      <color indexed="55"/>
      <name val="Calibri"/>
      <family val="2"/>
    </font>
    <font>
      <sz val="7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b/>
      <sz val="8"/>
      <name val="Arial"/>
      <family val="2"/>
    </font>
    <font>
      <sz val="11"/>
      <color indexed="23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u val="single"/>
      <sz val="12.1"/>
      <color indexed="31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23"/>
      <name val="Calibri"/>
      <family val="2"/>
    </font>
    <font>
      <b/>
      <sz val="18"/>
      <color indexed="54"/>
      <name val="Cambria"/>
      <family val="2"/>
    </font>
    <font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sz val="11"/>
      <color indexed="12"/>
      <name val="Calibri"/>
      <family val="2"/>
    </font>
    <font>
      <i/>
      <sz val="11"/>
      <color indexed="15"/>
      <name val="Calibri"/>
      <family val="2"/>
    </font>
    <font>
      <sz val="11"/>
      <color indexed="44"/>
      <name val="Calibri"/>
      <family val="2"/>
    </font>
    <font>
      <sz val="11"/>
      <color indexed="45"/>
      <name val="Calibri"/>
      <family val="2"/>
    </font>
    <font>
      <sz val="11"/>
      <color indexed="9"/>
      <name val="Calibri"/>
      <family val="2"/>
    </font>
    <font>
      <sz val="10"/>
      <color indexed="55"/>
      <name val="Calibri"/>
      <family val="2"/>
    </font>
    <font>
      <b/>
      <sz val="8"/>
      <color indexed="55"/>
      <name val="Times New Roman"/>
      <family val="1"/>
    </font>
    <font>
      <b/>
      <sz val="7"/>
      <color indexed="55"/>
      <name val="Times New Roman"/>
      <family val="1"/>
    </font>
    <font>
      <b/>
      <sz val="6"/>
      <color indexed="55"/>
      <name val="Times New Roman"/>
      <family val="1"/>
    </font>
    <font>
      <b/>
      <u val="single"/>
      <sz val="8"/>
      <color indexed="55"/>
      <name val="Times New Roman"/>
      <family val="1"/>
    </font>
    <font>
      <sz val="6"/>
      <color indexed="55"/>
      <name val="Times New Roman"/>
      <family val="1"/>
    </font>
    <font>
      <sz val="8"/>
      <color indexed="55"/>
      <name val="Calibri"/>
      <family val="2"/>
    </font>
    <font>
      <sz val="6"/>
      <color indexed="55"/>
      <name val="Calibri"/>
      <family val="2"/>
    </font>
    <font>
      <sz val="8"/>
      <color indexed="55"/>
      <name val="Times New Roman"/>
      <family val="1"/>
    </font>
    <font>
      <u val="single"/>
      <sz val="8"/>
      <color indexed="55"/>
      <name val="Times New Roman"/>
      <family val="1"/>
    </font>
    <font>
      <b/>
      <sz val="14"/>
      <color indexed="55"/>
      <name val="Times New Roman"/>
      <family val="1"/>
    </font>
    <font>
      <b/>
      <sz val="9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  <font>
      <b/>
      <sz val="8"/>
      <color rgb="FF000000"/>
      <name val="Times New Roman"/>
      <family val="1"/>
    </font>
    <font>
      <b/>
      <sz val="7"/>
      <color rgb="FF000000"/>
      <name val="Times New Roman"/>
      <family val="1"/>
    </font>
    <font>
      <b/>
      <sz val="6"/>
      <color rgb="FF000000"/>
      <name val="Times New Roman"/>
      <family val="1"/>
    </font>
    <font>
      <b/>
      <u val="single"/>
      <sz val="8"/>
      <color rgb="FF000000"/>
      <name val="Times New Roman"/>
      <family val="1"/>
    </font>
    <font>
      <sz val="6"/>
      <color rgb="FF000000"/>
      <name val="Times New Roman"/>
      <family val="1"/>
    </font>
    <font>
      <sz val="8"/>
      <color rgb="FF000000"/>
      <name val="Calibri"/>
      <family val="2"/>
    </font>
    <font>
      <sz val="6"/>
      <color rgb="FF000000"/>
      <name val="Calibri"/>
      <family val="2"/>
    </font>
    <font>
      <sz val="8"/>
      <color rgb="FF000000"/>
      <name val="Times New Roman"/>
      <family val="1"/>
    </font>
    <font>
      <b/>
      <sz val="11"/>
      <color rgb="FF000000"/>
      <name val="Calibri"/>
      <family val="2"/>
    </font>
    <font>
      <u val="single"/>
      <sz val="8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9"/>
      <color rgb="FF000000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4">
    <xf numFmtId="0" fontId="0" fillId="0" borderId="0" xfId="0" applyAlignment="1">
      <alignment/>
    </xf>
    <xf numFmtId="0" fontId="56" fillId="0" borderId="0" xfId="0" applyFont="1" applyBorder="1" applyAlignment="1">
      <alignment horizontal="center" wrapText="1"/>
    </xf>
    <xf numFmtId="0" fontId="57" fillId="33" borderId="10" xfId="0" applyFont="1" applyFill="1" applyBorder="1" applyAlignment="1">
      <alignment horizontal="center" vertical="center" textRotation="90"/>
    </xf>
    <xf numFmtId="0" fontId="58" fillId="33" borderId="10" xfId="0" applyFont="1" applyFill="1" applyBorder="1" applyAlignment="1">
      <alignment horizontal="center" vertical="center" textRotation="90" wrapText="1"/>
    </xf>
    <xf numFmtId="0" fontId="58" fillId="0" borderId="10" xfId="0" applyFont="1" applyBorder="1" applyAlignment="1">
      <alignment horizontal="center" vertical="center" textRotation="90" wrapText="1"/>
    </xf>
    <xf numFmtId="0" fontId="59" fillId="0" borderId="10" xfId="0" applyFont="1" applyBorder="1" applyAlignment="1">
      <alignment horizontal="center" wrapText="1"/>
    </xf>
    <xf numFmtId="0" fontId="57" fillId="33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  <xf numFmtId="0" fontId="60" fillId="0" borderId="10" xfId="0" applyFont="1" applyBorder="1" applyAlignment="1">
      <alignment horizontal="center" vertical="center"/>
    </xf>
    <xf numFmtId="0" fontId="60" fillId="34" borderId="10" xfId="0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/>
    </xf>
    <xf numFmtId="0" fontId="61" fillId="0" borderId="10" xfId="0" applyFont="1" applyBorder="1" applyAlignment="1">
      <alignment/>
    </xf>
    <xf numFmtId="0" fontId="61" fillId="0" borderId="10" xfId="0" applyFont="1" applyBorder="1" applyAlignment="1">
      <alignment horizontal="center" vertical="center"/>
    </xf>
    <xf numFmtId="0" fontId="59" fillId="35" borderId="10" xfId="0" applyFont="1" applyFill="1" applyBorder="1" applyAlignment="1">
      <alignment horizontal="center" vertical="center"/>
    </xf>
    <xf numFmtId="0" fontId="59" fillId="36" borderId="10" xfId="0" applyFont="1" applyFill="1" applyBorder="1" applyAlignment="1">
      <alignment horizontal="center" vertical="center"/>
    </xf>
    <xf numFmtId="0" fontId="61" fillId="37" borderId="10" xfId="0" applyFont="1" applyFill="1" applyBorder="1" applyAlignment="1">
      <alignment/>
    </xf>
    <xf numFmtId="0" fontId="61" fillId="33" borderId="10" xfId="0" applyFont="1" applyFill="1" applyBorder="1" applyAlignment="1">
      <alignment/>
    </xf>
    <xf numFmtId="0" fontId="61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 wrapText="1"/>
    </xf>
    <xf numFmtId="0" fontId="60" fillId="36" borderId="10" xfId="0" applyFont="1" applyFill="1" applyBorder="1" applyAlignment="1">
      <alignment horizontal="center" vertical="center"/>
    </xf>
    <xf numFmtId="0" fontId="61" fillId="38" borderId="10" xfId="0" applyFont="1" applyFill="1" applyBorder="1" applyAlignment="1">
      <alignment/>
    </xf>
    <xf numFmtId="0" fontId="59" fillId="39" borderId="10" xfId="0" applyFont="1" applyFill="1" applyBorder="1" applyAlignment="1">
      <alignment horizontal="center"/>
    </xf>
    <xf numFmtId="0" fontId="59" fillId="39" borderId="10" xfId="0" applyFont="1" applyFill="1" applyBorder="1" applyAlignment="1">
      <alignment horizontal="center" vertical="center"/>
    </xf>
    <xf numFmtId="0" fontId="61" fillId="39" borderId="10" xfId="0" applyFont="1" applyFill="1" applyBorder="1" applyAlignment="1">
      <alignment/>
    </xf>
    <xf numFmtId="0" fontId="61" fillId="39" borderId="10" xfId="0" applyFont="1" applyFill="1" applyBorder="1" applyAlignment="1">
      <alignment horizontal="center"/>
    </xf>
    <xf numFmtId="0" fontId="61" fillId="35" borderId="10" xfId="0" applyFont="1" applyFill="1" applyBorder="1" applyAlignment="1">
      <alignment/>
    </xf>
    <xf numFmtId="0" fontId="61" fillId="36" borderId="10" xfId="0" applyFont="1" applyFill="1" applyBorder="1" applyAlignment="1">
      <alignment/>
    </xf>
    <xf numFmtId="0" fontId="61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 horizontal="center"/>
    </xf>
    <xf numFmtId="0" fontId="59" fillId="33" borderId="10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/>
    </xf>
    <xf numFmtId="0" fontId="59" fillId="39" borderId="10" xfId="0" applyFont="1" applyFill="1" applyBorder="1" applyAlignment="1">
      <alignment horizontal="center" vertical="center" wrapText="1"/>
    </xf>
    <xf numFmtId="0" fontId="59" fillId="39" borderId="10" xfId="0" applyFont="1" applyFill="1" applyBorder="1" applyAlignment="1">
      <alignment horizontal="center" wrapText="1"/>
    </xf>
    <xf numFmtId="0" fontId="59" fillId="33" borderId="10" xfId="0" applyFont="1" applyFill="1" applyBorder="1" applyAlignment="1">
      <alignment/>
    </xf>
    <xf numFmtId="0" fontId="57" fillId="0" borderId="11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57" fillId="37" borderId="10" xfId="0" applyFont="1" applyFill="1" applyBorder="1" applyAlignment="1">
      <alignment/>
    </xf>
    <xf numFmtId="0" fontId="64" fillId="33" borderId="10" xfId="0" applyFont="1" applyFill="1" applyBorder="1" applyAlignment="1">
      <alignment horizontal="left" vertical="center" wrapText="1"/>
    </xf>
    <xf numFmtId="0" fontId="57" fillId="33" borderId="10" xfId="0" applyFont="1" applyFill="1" applyBorder="1" applyAlignment="1">
      <alignment horizontal="left" vertical="center" wrapText="1"/>
    </xf>
    <xf numFmtId="0" fontId="65" fillId="0" borderId="0" xfId="0" applyFont="1" applyAlignment="1">
      <alignment/>
    </xf>
    <xf numFmtId="0" fontId="59" fillId="33" borderId="10" xfId="0" applyFont="1" applyFill="1" applyBorder="1" applyAlignment="1">
      <alignment horizontal="left" vertical="center" wrapText="1"/>
    </xf>
    <xf numFmtId="0" fontId="61" fillId="33" borderId="10" xfId="0" applyFont="1" applyFill="1" applyBorder="1" applyAlignment="1">
      <alignment horizontal="left" vertical="center" wrapText="1"/>
    </xf>
    <xf numFmtId="0" fontId="59" fillId="35" borderId="10" xfId="0" applyFont="1" applyFill="1" applyBorder="1" applyAlignment="1">
      <alignment horizontal="left" vertical="center" wrapText="1"/>
    </xf>
    <xf numFmtId="0" fontId="57" fillId="35" borderId="10" xfId="0" applyFont="1" applyFill="1" applyBorder="1" applyAlignment="1">
      <alignment horizontal="left" vertical="center" wrapText="1"/>
    </xf>
    <xf numFmtId="0" fontId="64" fillId="35" borderId="10" xfId="0" applyFont="1" applyFill="1" applyBorder="1" applyAlignment="1">
      <alignment horizontal="left" vertical="center" wrapText="1"/>
    </xf>
    <xf numFmtId="0" fontId="57" fillId="0" borderId="13" xfId="0" applyFont="1" applyBorder="1" applyAlignment="1">
      <alignment horizontal="center"/>
    </xf>
    <xf numFmtId="0" fontId="64" fillId="0" borderId="14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64" fillId="33" borderId="10" xfId="0" applyFont="1" applyFill="1" applyBorder="1" applyAlignment="1">
      <alignment horizontal="center" vertical="center"/>
    </xf>
    <xf numFmtId="0" fontId="64" fillId="38" borderId="10" xfId="0" applyFont="1" applyFill="1" applyBorder="1" applyAlignment="1">
      <alignment horizontal="center" vertical="center"/>
    </xf>
    <xf numFmtId="0" fontId="64" fillId="37" borderId="10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40" borderId="10" xfId="0" applyFont="1" applyFill="1" applyBorder="1" applyAlignment="1">
      <alignment horizontal="center" vertical="center"/>
    </xf>
    <xf numFmtId="0" fontId="57" fillId="38" borderId="10" xfId="0" applyFont="1" applyFill="1" applyBorder="1" applyAlignment="1">
      <alignment horizontal="center" vertical="center"/>
    </xf>
    <xf numFmtId="0" fontId="57" fillId="37" borderId="10" xfId="0" applyFont="1" applyFill="1" applyBorder="1" applyAlignment="1">
      <alignment horizontal="center" vertical="center"/>
    </xf>
    <xf numFmtId="0" fontId="64" fillId="0" borderId="10" xfId="0" applyFont="1" applyBorder="1" applyAlignment="1">
      <alignment/>
    </xf>
    <xf numFmtId="0" fontId="57" fillId="0" borderId="10" xfId="0" applyFont="1" applyFill="1" applyBorder="1" applyAlignment="1">
      <alignment horizontal="center" vertical="center"/>
    </xf>
    <xf numFmtId="0" fontId="64" fillId="0" borderId="10" xfId="0" applyFont="1" applyFill="1" applyBorder="1" applyAlignment="1">
      <alignment horizontal="center" vertical="center"/>
    </xf>
    <xf numFmtId="0" fontId="62" fillId="0" borderId="10" xfId="0" applyFont="1" applyBorder="1" applyAlignment="1">
      <alignment/>
    </xf>
    <xf numFmtId="0" fontId="64" fillId="0" borderId="10" xfId="0" applyFont="1" applyFill="1" applyBorder="1" applyAlignment="1">
      <alignment horizontal="center"/>
    </xf>
    <xf numFmtId="0" fontId="64" fillId="0" borderId="10" xfId="0" applyFont="1" applyFill="1" applyBorder="1" applyAlignment="1">
      <alignment/>
    </xf>
    <xf numFmtId="0" fontId="64" fillId="39" borderId="10" xfId="0" applyFont="1" applyFill="1" applyBorder="1" applyAlignment="1">
      <alignment horizontal="center" vertical="center"/>
    </xf>
    <xf numFmtId="0" fontId="61" fillId="37" borderId="11" xfId="0" applyFont="1" applyFill="1" applyBorder="1" applyAlignment="1">
      <alignment/>
    </xf>
    <xf numFmtId="0" fontId="57" fillId="37" borderId="12" xfId="0" applyFont="1" applyFill="1" applyBorder="1" applyAlignment="1">
      <alignment/>
    </xf>
    <xf numFmtId="0" fontId="59" fillId="0" borderId="12" xfId="0" applyFont="1" applyBorder="1" applyAlignment="1">
      <alignment horizontal="center" vertical="center"/>
    </xf>
    <xf numFmtId="176" fontId="57" fillId="0" borderId="12" xfId="0" applyNumberFormat="1" applyFont="1" applyBorder="1" applyAlignment="1">
      <alignment horizontal="center"/>
    </xf>
    <xf numFmtId="0" fontId="0" fillId="37" borderId="0" xfId="0" applyFill="1" applyAlignment="1">
      <alignment/>
    </xf>
    <xf numFmtId="0" fontId="57" fillId="38" borderId="10" xfId="0" applyFont="1" applyFill="1" applyBorder="1" applyAlignment="1">
      <alignment horizontal="left" vertical="center" wrapText="1"/>
    </xf>
    <xf numFmtId="0" fontId="64" fillId="38" borderId="10" xfId="0" applyFont="1" applyFill="1" applyBorder="1" applyAlignment="1">
      <alignment horizontal="left" vertical="center" wrapText="1"/>
    </xf>
    <xf numFmtId="0" fontId="59" fillId="37" borderId="10" xfId="0" applyFont="1" applyFill="1" applyBorder="1" applyAlignment="1">
      <alignment horizontal="center" vertical="center"/>
    </xf>
    <xf numFmtId="0" fontId="59" fillId="37" borderId="12" xfId="0" applyFont="1" applyFill="1" applyBorder="1" applyAlignment="1">
      <alignment horizontal="center" vertical="center"/>
    </xf>
    <xf numFmtId="0" fontId="61" fillId="37" borderId="10" xfId="0" applyFont="1" applyFill="1" applyBorder="1" applyAlignment="1">
      <alignment horizontal="center" wrapText="1"/>
    </xf>
    <xf numFmtId="0" fontId="61" fillId="37" borderId="10" xfId="0" applyFont="1" applyFill="1" applyBorder="1" applyAlignment="1">
      <alignment horizontal="center" vertical="center" wrapText="1"/>
    </xf>
    <xf numFmtId="0" fontId="61" fillId="37" borderId="10" xfId="0" applyFont="1" applyFill="1" applyBorder="1" applyAlignment="1">
      <alignment horizontal="center" vertical="center"/>
    </xf>
    <xf numFmtId="0" fontId="61" fillId="37" borderId="10" xfId="0" applyFont="1" applyFill="1" applyBorder="1" applyAlignment="1">
      <alignment horizontal="center"/>
    </xf>
    <xf numFmtId="49" fontId="64" fillId="33" borderId="10" xfId="0" applyNumberFormat="1" applyFont="1" applyFill="1" applyBorder="1" applyAlignment="1">
      <alignment horizontal="left" vertical="center" wrapText="1"/>
    </xf>
    <xf numFmtId="0" fontId="61" fillId="0" borderId="10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66" fillId="34" borderId="10" xfId="0" applyFont="1" applyFill="1" applyBorder="1" applyAlignment="1">
      <alignment horizontal="center" vertical="center"/>
    </xf>
    <xf numFmtId="0" fontId="66" fillId="36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4" fillId="33" borderId="13" xfId="0" applyFont="1" applyFill="1" applyBorder="1" applyAlignment="1">
      <alignment horizontal="left" vertical="center" wrapText="1"/>
    </xf>
    <xf numFmtId="0" fontId="64" fillId="33" borderId="14" xfId="0" applyFont="1" applyFill="1" applyBorder="1" applyAlignment="1">
      <alignment horizontal="left" vertical="center" wrapText="1"/>
    </xf>
    <xf numFmtId="0" fontId="64" fillId="33" borderId="17" xfId="0" applyFont="1" applyFill="1" applyBorder="1" applyAlignment="1">
      <alignment horizontal="left" vertical="center" wrapText="1"/>
    </xf>
    <xf numFmtId="0" fontId="64" fillId="41" borderId="10" xfId="0" applyFont="1" applyFill="1" applyBorder="1" applyAlignment="1">
      <alignment horizontal="left" vertical="center" wrapText="1"/>
    </xf>
    <xf numFmtId="0" fontId="64" fillId="41" borderId="13" xfId="0" applyFont="1" applyFill="1" applyBorder="1" applyAlignment="1">
      <alignment horizontal="left" vertical="center" wrapText="1"/>
    </xf>
    <xf numFmtId="0" fontId="64" fillId="41" borderId="14" xfId="0" applyFont="1" applyFill="1" applyBorder="1" applyAlignment="1">
      <alignment horizontal="left" vertical="center" wrapText="1"/>
    </xf>
    <xf numFmtId="0" fontId="64" fillId="41" borderId="17" xfId="0" applyFont="1" applyFill="1" applyBorder="1" applyAlignment="1">
      <alignment horizontal="left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57" fillId="0" borderId="18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>
      <alignment horizontal="left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39" borderId="19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4" fillId="39" borderId="10" xfId="0" applyNumberFormat="1" applyFont="1" applyFill="1" applyBorder="1" applyAlignment="1" applyProtection="1">
      <alignment horizontal="center" vertical="center" wrapText="1"/>
      <protection/>
    </xf>
    <xf numFmtId="0" fontId="4" fillId="39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1" fontId="4" fillId="39" borderId="14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61" fillId="0" borderId="11" xfId="0" applyFont="1" applyBorder="1" applyAlignment="1">
      <alignment horizontal="center" vertical="center" wrapText="1"/>
    </xf>
    <xf numFmtId="0" fontId="61" fillId="0" borderId="12" xfId="0" applyFont="1" applyBorder="1" applyAlignment="1">
      <alignment horizontal="center" vertical="center" wrapText="1"/>
    </xf>
    <xf numFmtId="0" fontId="61" fillId="0" borderId="10" xfId="0" applyFont="1" applyBorder="1" applyAlignment="1">
      <alignment horizontal="center"/>
    </xf>
    <xf numFmtId="0" fontId="57" fillId="34" borderId="10" xfId="0" applyFont="1" applyFill="1" applyBorder="1" applyAlignment="1">
      <alignment horizontal="center" vertical="center" textRotation="90"/>
    </xf>
    <xf numFmtId="0" fontId="58" fillId="0" borderId="11" xfId="0" applyFont="1" applyBorder="1" applyAlignment="1">
      <alignment horizontal="center" wrapText="1"/>
    </xf>
    <xf numFmtId="0" fontId="58" fillId="0" borderId="12" xfId="0" applyFont="1" applyBorder="1" applyAlignment="1">
      <alignment horizontal="center" wrapText="1"/>
    </xf>
    <xf numFmtId="0" fontId="58" fillId="0" borderId="13" xfId="0" applyFont="1" applyBorder="1" applyAlignment="1">
      <alignment horizontal="center" wrapText="1"/>
    </xf>
    <xf numFmtId="0" fontId="57" fillId="0" borderId="10" xfId="0" applyFont="1" applyBorder="1" applyAlignment="1">
      <alignment horizontal="center" vertical="center" textRotation="90"/>
    </xf>
    <xf numFmtId="0" fontId="59" fillId="0" borderId="10" xfId="0" applyFont="1" applyBorder="1" applyAlignment="1">
      <alignment horizontal="center" vertical="center" textRotation="90"/>
    </xf>
    <xf numFmtId="0" fontId="64" fillId="0" borderId="10" xfId="0" applyFont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57" fillId="37" borderId="18" xfId="0" applyFont="1" applyFill="1" applyBorder="1" applyAlignment="1">
      <alignment horizontal="center" vertical="center" wrapText="1"/>
    </xf>
    <xf numFmtId="0" fontId="57" fillId="37" borderId="22" xfId="0" applyFont="1" applyFill="1" applyBorder="1" applyAlignment="1">
      <alignment horizontal="center" vertical="center" wrapText="1"/>
    </xf>
    <xf numFmtId="0" fontId="57" fillId="37" borderId="14" xfId="0" applyFont="1" applyFill="1" applyBorder="1" applyAlignment="1">
      <alignment horizontal="center" vertical="center" wrapText="1"/>
    </xf>
    <xf numFmtId="0" fontId="58" fillId="33" borderId="11" xfId="0" applyFont="1" applyFill="1" applyBorder="1" applyAlignment="1">
      <alignment horizontal="center" vertical="center" wrapText="1"/>
    </xf>
    <xf numFmtId="0" fontId="58" fillId="33" borderId="12" xfId="0" applyFont="1" applyFill="1" applyBorder="1" applyAlignment="1">
      <alignment horizontal="center" vertical="center" wrapText="1"/>
    </xf>
    <xf numFmtId="0" fontId="58" fillId="33" borderId="13" xfId="0" applyFont="1" applyFill="1" applyBorder="1" applyAlignment="1">
      <alignment horizontal="center" vertical="center" wrapText="1"/>
    </xf>
    <xf numFmtId="0" fontId="58" fillId="0" borderId="11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33" borderId="11" xfId="0" applyFont="1" applyFill="1" applyBorder="1" applyAlignment="1">
      <alignment horizontal="center" vertical="center"/>
    </xf>
    <xf numFmtId="0" fontId="58" fillId="33" borderId="12" xfId="0" applyFont="1" applyFill="1" applyBorder="1" applyAlignment="1">
      <alignment horizontal="center" vertical="center"/>
    </xf>
    <xf numFmtId="0" fontId="58" fillId="33" borderId="13" xfId="0" applyFont="1" applyFill="1" applyBorder="1" applyAlignment="1">
      <alignment horizontal="center" vertical="center"/>
    </xf>
    <xf numFmtId="0" fontId="67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/>
    </xf>
    <xf numFmtId="0" fontId="57" fillId="0" borderId="11" xfId="0" applyFont="1" applyBorder="1" applyAlignment="1">
      <alignment horizontal="center"/>
    </xf>
    <xf numFmtId="0" fontId="57" fillId="0" borderId="12" xfId="0" applyFont="1" applyBorder="1" applyAlignment="1">
      <alignment horizont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0" fontId="64" fillId="0" borderId="18" xfId="0" applyFont="1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57" fillId="0" borderId="22" xfId="0" applyFont="1" applyBorder="1" applyAlignment="1">
      <alignment horizontal="center" vertical="center" wrapText="1"/>
    </xf>
    <xf numFmtId="0" fontId="57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3"/>
  <sheetViews>
    <sheetView zoomScale="90" zoomScaleNormal="90" zoomScalePageLayoutView="0" workbookViewId="0" topLeftCell="A1">
      <pane xSplit="8" ySplit="8" topLeftCell="I9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A13" sqref="AA13"/>
    </sheetView>
  </sheetViews>
  <sheetFormatPr defaultColWidth="8.7109375" defaultRowHeight="15"/>
  <cols>
    <col min="1" max="1" width="7.7109375" style="45" customWidth="1"/>
    <col min="2" max="2" width="14.140625" style="44" customWidth="1"/>
    <col min="3" max="3" width="5.00390625" style="44" customWidth="1"/>
    <col min="4" max="4" width="4.57421875" style="44" customWidth="1"/>
    <col min="5" max="7" width="4.57421875" style="44" hidden="1" customWidth="1"/>
    <col min="8" max="8" width="5.57421875" style="79" customWidth="1"/>
    <col min="9" max="9" width="4.28125" style="0" bestFit="1" customWidth="1"/>
    <col min="10" max="10" width="3.7109375" style="0" bestFit="1" customWidth="1"/>
    <col min="11" max="11" width="3.8515625" style="0" bestFit="1" customWidth="1"/>
    <col min="12" max="12" width="3.57421875" style="0" bestFit="1" customWidth="1"/>
    <col min="13" max="13" width="3.7109375" style="0" bestFit="1" customWidth="1"/>
    <col min="14" max="15" width="3.7109375" style="0" customWidth="1"/>
    <col min="16" max="16" width="3.8515625" style="0" customWidth="1"/>
    <col min="17" max="17" width="4.421875" style="0" bestFit="1" customWidth="1"/>
    <col min="18" max="18" width="3.7109375" style="0" bestFit="1" customWidth="1"/>
    <col min="19" max="19" width="3.00390625" style="0" bestFit="1" customWidth="1"/>
    <col min="20" max="20" width="3.57421875" style="0" bestFit="1" customWidth="1"/>
    <col min="21" max="21" width="3.7109375" style="0" bestFit="1" customWidth="1"/>
    <col min="22" max="23" width="3.7109375" style="0" customWidth="1"/>
    <col min="24" max="24" width="3.57421875" style="0" bestFit="1" customWidth="1"/>
  </cols>
  <sheetData>
    <row r="1" ht="6.75" customHeight="1"/>
    <row r="2" spans="1:24" ht="17.25" customHeight="1">
      <c r="A2" s="142" t="s">
        <v>0</v>
      </c>
      <c r="B2" s="143" t="s">
        <v>1</v>
      </c>
      <c r="C2" s="144" t="s">
        <v>113</v>
      </c>
      <c r="D2" s="145"/>
      <c r="E2" s="94"/>
      <c r="F2" s="94"/>
      <c r="G2" s="94"/>
      <c r="H2" s="148" t="s">
        <v>110</v>
      </c>
      <c r="I2" s="160" t="s">
        <v>2</v>
      </c>
      <c r="J2" s="160"/>
      <c r="K2" s="160"/>
      <c r="L2" s="160"/>
      <c r="M2" s="160"/>
      <c r="N2" s="160"/>
      <c r="O2" s="160"/>
      <c r="P2" s="160"/>
      <c r="Q2" s="160"/>
      <c r="R2" s="160"/>
      <c r="S2" s="160"/>
      <c r="T2" s="160"/>
      <c r="U2" s="160"/>
      <c r="V2" s="160"/>
      <c r="W2" s="160"/>
      <c r="X2" s="160"/>
    </row>
    <row r="3" spans="1:24" ht="11.25" customHeight="1">
      <c r="A3" s="142"/>
      <c r="B3" s="143"/>
      <c r="C3" s="146"/>
      <c r="D3" s="147"/>
      <c r="E3" s="95"/>
      <c r="F3" s="95"/>
      <c r="G3" s="95"/>
      <c r="H3" s="149"/>
      <c r="I3" s="161" t="s">
        <v>149</v>
      </c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</row>
    <row r="4" spans="1:25" ht="12.75" customHeight="1">
      <c r="A4" s="142"/>
      <c r="B4" s="143"/>
      <c r="C4" s="146"/>
      <c r="D4" s="147"/>
      <c r="E4" s="95"/>
      <c r="F4" s="95"/>
      <c r="G4" s="95"/>
      <c r="H4" s="149"/>
      <c r="I4" s="162" t="s">
        <v>152</v>
      </c>
      <c r="J4" s="162"/>
      <c r="K4" s="162"/>
      <c r="L4" s="162"/>
      <c r="M4" s="162"/>
      <c r="N4" s="162"/>
      <c r="O4" s="162"/>
      <c r="P4" s="162"/>
      <c r="Q4" s="163" t="s">
        <v>153</v>
      </c>
      <c r="R4" s="164"/>
      <c r="S4" s="164"/>
      <c r="T4" s="164"/>
      <c r="U4" s="164"/>
      <c r="V4" s="164"/>
      <c r="W4" s="164"/>
      <c r="X4" s="164"/>
      <c r="Y4" s="1"/>
    </row>
    <row r="5" spans="1:25" ht="12.75" customHeight="1">
      <c r="A5" s="142"/>
      <c r="B5" s="143"/>
      <c r="C5" s="146"/>
      <c r="D5" s="147"/>
      <c r="E5" s="95"/>
      <c r="F5" s="95"/>
      <c r="G5" s="95"/>
      <c r="H5" s="149"/>
      <c r="I5" s="91"/>
      <c r="J5" s="92"/>
      <c r="K5" s="93">
        <v>17</v>
      </c>
      <c r="L5" s="93"/>
      <c r="M5" s="93"/>
      <c r="N5" s="93"/>
      <c r="O5" s="55"/>
      <c r="P5" s="91"/>
      <c r="Q5" s="92"/>
      <c r="R5" s="93"/>
      <c r="S5" s="93">
        <v>22</v>
      </c>
      <c r="T5" s="93"/>
      <c r="U5" s="93"/>
      <c r="V5" s="93"/>
      <c r="W5" s="93"/>
      <c r="X5" s="93"/>
      <c r="Y5" s="1"/>
    </row>
    <row r="6" spans="1:25" ht="30" customHeight="1">
      <c r="A6" s="142"/>
      <c r="B6" s="143"/>
      <c r="C6" s="146"/>
      <c r="D6" s="147"/>
      <c r="E6" s="95"/>
      <c r="F6" s="95"/>
      <c r="G6" s="95"/>
      <c r="H6" s="149"/>
      <c r="I6" s="137" t="s">
        <v>5</v>
      </c>
      <c r="J6" s="138" t="s">
        <v>34</v>
      </c>
      <c r="K6" s="139"/>
      <c r="L6" s="139"/>
      <c r="M6" s="139"/>
      <c r="N6" s="139"/>
      <c r="O6" s="140"/>
      <c r="P6" s="141" t="s">
        <v>33</v>
      </c>
      <c r="Q6" s="137" t="s">
        <v>5</v>
      </c>
      <c r="R6" s="151" t="s">
        <v>34</v>
      </c>
      <c r="S6" s="152"/>
      <c r="T6" s="152"/>
      <c r="U6" s="152"/>
      <c r="V6" s="152"/>
      <c r="W6" s="153"/>
      <c r="X6" s="141" t="s">
        <v>33</v>
      </c>
      <c r="Y6" s="1"/>
    </row>
    <row r="7" spans="1:25" ht="9.75" customHeight="1">
      <c r="A7" s="142"/>
      <c r="B7" s="143"/>
      <c r="C7" s="146"/>
      <c r="D7" s="147"/>
      <c r="E7" s="95"/>
      <c r="F7" s="95"/>
      <c r="G7" s="95"/>
      <c r="H7" s="149"/>
      <c r="I7" s="137"/>
      <c r="J7" s="154" t="s">
        <v>6</v>
      </c>
      <c r="K7" s="155"/>
      <c r="L7" s="155"/>
      <c r="M7" s="155"/>
      <c r="N7" s="155"/>
      <c r="O7" s="156"/>
      <c r="P7" s="141"/>
      <c r="Q7" s="137"/>
      <c r="R7" s="157" t="s">
        <v>6</v>
      </c>
      <c r="S7" s="158"/>
      <c r="T7" s="158"/>
      <c r="U7" s="158"/>
      <c r="V7" s="158"/>
      <c r="W7" s="159"/>
      <c r="X7" s="141"/>
      <c r="Y7" s="1"/>
    </row>
    <row r="8" spans="1:24" ht="79.5" customHeight="1">
      <c r="A8" s="142"/>
      <c r="B8" s="143"/>
      <c r="C8" s="56" t="s">
        <v>114</v>
      </c>
      <c r="D8" s="56" t="s">
        <v>154</v>
      </c>
      <c r="E8" s="56"/>
      <c r="F8" s="56" t="s">
        <v>150</v>
      </c>
      <c r="G8" s="56" t="s">
        <v>151</v>
      </c>
      <c r="H8" s="150"/>
      <c r="I8" s="137"/>
      <c r="J8" s="2" t="s">
        <v>7</v>
      </c>
      <c r="K8" s="2" t="s">
        <v>8</v>
      </c>
      <c r="L8" s="2" t="s">
        <v>9</v>
      </c>
      <c r="M8" s="3" t="s">
        <v>10</v>
      </c>
      <c r="N8" s="3" t="s">
        <v>123</v>
      </c>
      <c r="O8" s="3" t="s">
        <v>32</v>
      </c>
      <c r="P8" s="141"/>
      <c r="Q8" s="137"/>
      <c r="R8" s="2" t="s">
        <v>7</v>
      </c>
      <c r="S8" s="2" t="s">
        <v>8</v>
      </c>
      <c r="T8" s="2" t="s">
        <v>9</v>
      </c>
      <c r="U8" s="4" t="s">
        <v>11</v>
      </c>
      <c r="V8" s="3" t="s">
        <v>123</v>
      </c>
      <c r="W8" s="3" t="s">
        <v>32</v>
      </c>
      <c r="X8" s="141"/>
    </row>
    <row r="9" spans="1:24" s="49" customFormat="1" ht="56.25" customHeight="1">
      <c r="A9" s="47" t="s">
        <v>124</v>
      </c>
      <c r="B9" s="99" t="s">
        <v>125</v>
      </c>
      <c r="C9" s="47">
        <v>1</v>
      </c>
      <c r="D9" s="47">
        <v>2</v>
      </c>
      <c r="E9" s="47">
        <v>78</v>
      </c>
      <c r="F9" s="102">
        <v>34</v>
      </c>
      <c r="G9" s="103">
        <v>44</v>
      </c>
      <c r="H9" s="47">
        <f>I9+Q9</f>
        <v>78</v>
      </c>
      <c r="I9" s="54">
        <f>J9+K9+L9+M9+N9+O9+P9</f>
        <v>34</v>
      </c>
      <c r="J9" s="47">
        <v>22</v>
      </c>
      <c r="K9" s="47"/>
      <c r="L9" s="47"/>
      <c r="M9" s="47">
        <v>12</v>
      </c>
      <c r="N9" s="47"/>
      <c r="O9" s="47"/>
      <c r="P9" s="47"/>
      <c r="Q9" s="54">
        <f>R9+S9+T9+U9+V9+W9+X9</f>
        <v>44</v>
      </c>
      <c r="R9" s="47">
        <v>26</v>
      </c>
      <c r="S9" s="47"/>
      <c r="T9" s="47"/>
      <c r="U9" s="47">
        <v>14</v>
      </c>
      <c r="V9" s="47"/>
      <c r="W9" s="47">
        <v>2</v>
      </c>
      <c r="X9" s="47">
        <v>2</v>
      </c>
    </row>
    <row r="10" spans="1:24" ht="19.5" customHeight="1">
      <c r="A10" s="100" t="s">
        <v>126</v>
      </c>
      <c r="B10" s="101" t="s">
        <v>127</v>
      </c>
      <c r="C10" s="47">
        <v>2</v>
      </c>
      <c r="D10" s="47"/>
      <c r="E10" s="100">
        <v>117</v>
      </c>
      <c r="F10" s="104">
        <v>51</v>
      </c>
      <c r="G10" s="105">
        <v>66</v>
      </c>
      <c r="H10" s="47">
        <f aca="true" t="shared" si="0" ref="H10:H21">I10+Q10</f>
        <v>117</v>
      </c>
      <c r="I10" s="54">
        <f aca="true" t="shared" si="1" ref="I10:I20">J10+K10+L10+M10+N10+O10+P10</f>
        <v>51</v>
      </c>
      <c r="J10" s="47">
        <v>45</v>
      </c>
      <c r="K10" s="47"/>
      <c r="L10" s="47"/>
      <c r="M10" s="47">
        <v>6</v>
      </c>
      <c r="N10" s="47"/>
      <c r="O10" s="47"/>
      <c r="P10" s="47"/>
      <c r="Q10" s="54">
        <f aca="true" t="shared" si="2" ref="Q10:Q20">R10+S10+T10+U10+V10+W10+X10</f>
        <v>66</v>
      </c>
      <c r="R10" s="47">
        <v>56</v>
      </c>
      <c r="S10" s="47"/>
      <c r="T10" s="47"/>
      <c r="U10" s="47">
        <v>8</v>
      </c>
      <c r="V10" s="47"/>
      <c r="W10" s="47"/>
      <c r="X10" s="47">
        <v>2</v>
      </c>
    </row>
    <row r="11" spans="1:24" ht="13.5" customHeight="1">
      <c r="A11" s="100" t="s">
        <v>128</v>
      </c>
      <c r="B11" s="101" t="s">
        <v>129</v>
      </c>
      <c r="C11" s="47">
        <v>2</v>
      </c>
      <c r="D11" s="47"/>
      <c r="E11" s="100">
        <v>78</v>
      </c>
      <c r="F11" s="104">
        <v>34</v>
      </c>
      <c r="G11" s="105">
        <v>44</v>
      </c>
      <c r="H11" s="47">
        <f t="shared" si="0"/>
        <v>78</v>
      </c>
      <c r="I11" s="54">
        <f t="shared" si="1"/>
        <v>34</v>
      </c>
      <c r="J11" s="47"/>
      <c r="K11" s="47"/>
      <c r="L11" s="47"/>
      <c r="M11" s="47">
        <v>34</v>
      </c>
      <c r="N11" s="47"/>
      <c r="O11" s="47"/>
      <c r="P11" s="47"/>
      <c r="Q11" s="54">
        <f t="shared" si="2"/>
        <v>44</v>
      </c>
      <c r="R11" s="47"/>
      <c r="S11" s="47"/>
      <c r="T11" s="47"/>
      <c r="U11" s="47">
        <v>42</v>
      </c>
      <c r="V11" s="47"/>
      <c r="W11" s="47"/>
      <c r="X11" s="47">
        <v>2</v>
      </c>
    </row>
    <row r="12" spans="1:24" ht="21.75" customHeight="1">
      <c r="A12" s="100" t="s">
        <v>130</v>
      </c>
      <c r="B12" s="101" t="s">
        <v>12</v>
      </c>
      <c r="C12" s="47">
        <v>2</v>
      </c>
      <c r="D12" s="47"/>
      <c r="E12" s="100">
        <v>117</v>
      </c>
      <c r="F12" s="104">
        <v>51</v>
      </c>
      <c r="G12" s="105">
        <v>66</v>
      </c>
      <c r="H12" s="47">
        <f t="shared" si="0"/>
        <v>117</v>
      </c>
      <c r="I12" s="54">
        <f t="shared" si="1"/>
        <v>51</v>
      </c>
      <c r="J12" s="47">
        <v>47</v>
      </c>
      <c r="K12" s="47"/>
      <c r="L12" s="47"/>
      <c r="M12" s="47">
        <v>4</v>
      </c>
      <c r="N12" s="47"/>
      <c r="O12" s="47"/>
      <c r="P12" s="47"/>
      <c r="Q12" s="54">
        <f t="shared" si="2"/>
        <v>66</v>
      </c>
      <c r="R12" s="47">
        <v>60</v>
      </c>
      <c r="S12" s="47"/>
      <c r="T12" s="47"/>
      <c r="U12" s="47">
        <v>4</v>
      </c>
      <c r="V12" s="47"/>
      <c r="W12" s="47"/>
      <c r="X12" s="47">
        <v>2</v>
      </c>
    </row>
    <row r="13" spans="1:24" ht="25.5" customHeight="1">
      <c r="A13" s="100" t="s">
        <v>131</v>
      </c>
      <c r="B13" s="101" t="s">
        <v>132</v>
      </c>
      <c r="C13" s="47">
        <v>2</v>
      </c>
      <c r="D13" s="47"/>
      <c r="E13" s="100">
        <v>117</v>
      </c>
      <c r="F13" s="104">
        <v>51</v>
      </c>
      <c r="G13" s="105">
        <v>66</v>
      </c>
      <c r="H13" s="47">
        <f t="shared" si="0"/>
        <v>117</v>
      </c>
      <c r="I13" s="54">
        <f t="shared" si="1"/>
        <v>51</v>
      </c>
      <c r="J13" s="47">
        <v>47</v>
      </c>
      <c r="K13" s="47"/>
      <c r="L13" s="47"/>
      <c r="M13" s="47">
        <v>4</v>
      </c>
      <c r="N13" s="47"/>
      <c r="O13" s="47"/>
      <c r="P13" s="47"/>
      <c r="Q13" s="54">
        <f t="shared" si="2"/>
        <v>66</v>
      </c>
      <c r="R13" s="47">
        <v>58</v>
      </c>
      <c r="S13" s="47"/>
      <c r="T13" s="47"/>
      <c r="U13" s="47">
        <v>6</v>
      </c>
      <c r="V13" s="47"/>
      <c r="W13" s="47"/>
      <c r="X13" s="47">
        <v>2</v>
      </c>
    </row>
    <row r="14" spans="1:24" s="49" customFormat="1" ht="48" customHeight="1">
      <c r="A14" s="100" t="s">
        <v>133</v>
      </c>
      <c r="B14" s="101" t="s">
        <v>134</v>
      </c>
      <c r="C14" s="47">
        <v>2</v>
      </c>
      <c r="D14" s="47"/>
      <c r="E14" s="100">
        <v>78</v>
      </c>
      <c r="F14" s="104"/>
      <c r="G14" s="105">
        <v>78</v>
      </c>
      <c r="H14" s="47">
        <f t="shared" si="0"/>
        <v>78</v>
      </c>
      <c r="I14" s="54">
        <f t="shared" si="1"/>
        <v>0</v>
      </c>
      <c r="J14" s="47"/>
      <c r="K14" s="47"/>
      <c r="L14" s="47"/>
      <c r="M14" s="47"/>
      <c r="N14" s="47"/>
      <c r="O14" s="47"/>
      <c r="P14" s="47"/>
      <c r="Q14" s="54">
        <f t="shared" si="2"/>
        <v>78</v>
      </c>
      <c r="R14" s="47">
        <v>36</v>
      </c>
      <c r="S14" s="47"/>
      <c r="T14" s="47"/>
      <c r="U14" s="47">
        <v>40</v>
      </c>
      <c r="V14" s="47"/>
      <c r="W14" s="47"/>
      <c r="X14" s="47">
        <v>2</v>
      </c>
    </row>
    <row r="15" spans="1:24" ht="21.75" customHeight="1">
      <c r="A15" s="100" t="s">
        <v>135</v>
      </c>
      <c r="B15" s="101" t="s">
        <v>136</v>
      </c>
      <c r="C15" s="47">
        <v>2</v>
      </c>
      <c r="D15" s="47"/>
      <c r="E15" s="100">
        <v>78</v>
      </c>
      <c r="F15" s="104"/>
      <c r="G15" s="105">
        <v>78</v>
      </c>
      <c r="H15" s="47">
        <f t="shared" si="0"/>
        <v>78</v>
      </c>
      <c r="I15" s="54">
        <f t="shared" si="1"/>
        <v>0</v>
      </c>
      <c r="J15" s="47"/>
      <c r="K15" s="47"/>
      <c r="L15" s="47"/>
      <c r="M15" s="47"/>
      <c r="N15" s="47"/>
      <c r="O15" s="47"/>
      <c r="P15" s="47"/>
      <c r="Q15" s="54">
        <f t="shared" si="2"/>
        <v>78</v>
      </c>
      <c r="R15" s="47">
        <v>72</v>
      </c>
      <c r="S15" s="47"/>
      <c r="T15" s="47"/>
      <c r="U15" s="47">
        <v>4</v>
      </c>
      <c r="V15" s="47"/>
      <c r="W15" s="47"/>
      <c r="X15" s="47">
        <v>2</v>
      </c>
    </row>
    <row r="16" spans="1:24" ht="13.5" customHeight="1">
      <c r="A16" s="100" t="s">
        <v>137</v>
      </c>
      <c r="B16" s="101" t="s">
        <v>13</v>
      </c>
      <c r="C16" s="47">
        <v>1.2</v>
      </c>
      <c r="D16" s="47"/>
      <c r="E16" s="100">
        <v>117</v>
      </c>
      <c r="F16" s="104">
        <v>51</v>
      </c>
      <c r="G16" s="105">
        <v>66</v>
      </c>
      <c r="H16" s="47">
        <f t="shared" si="0"/>
        <v>117</v>
      </c>
      <c r="I16" s="54">
        <f t="shared" si="1"/>
        <v>51</v>
      </c>
      <c r="J16" s="47">
        <v>2</v>
      </c>
      <c r="K16" s="47"/>
      <c r="L16" s="47"/>
      <c r="M16" s="47">
        <v>49</v>
      </c>
      <c r="N16" s="47"/>
      <c r="O16" s="47"/>
      <c r="P16" s="47"/>
      <c r="Q16" s="54">
        <f t="shared" si="2"/>
        <v>66</v>
      </c>
      <c r="R16" s="47"/>
      <c r="S16" s="47"/>
      <c r="T16" s="47"/>
      <c r="U16" s="47">
        <v>64</v>
      </c>
      <c r="V16" s="47"/>
      <c r="W16" s="47"/>
      <c r="X16" s="47">
        <v>2</v>
      </c>
    </row>
    <row r="17" spans="1:24" ht="36.75" customHeight="1">
      <c r="A17" s="100" t="s">
        <v>138</v>
      </c>
      <c r="B17" s="101" t="s">
        <v>139</v>
      </c>
      <c r="C17" s="47">
        <v>1</v>
      </c>
      <c r="D17" s="47"/>
      <c r="E17" s="100">
        <v>70</v>
      </c>
      <c r="F17" s="104">
        <v>70</v>
      </c>
      <c r="G17" s="105"/>
      <c r="H17" s="47">
        <f t="shared" si="0"/>
        <v>70</v>
      </c>
      <c r="I17" s="54">
        <f>J17+K17+L17+M17+N17+O17+P17</f>
        <v>70</v>
      </c>
      <c r="J17" s="47">
        <v>54</v>
      </c>
      <c r="K17" s="47"/>
      <c r="L17" s="47"/>
      <c r="M17" s="47">
        <v>14</v>
      </c>
      <c r="N17" s="47"/>
      <c r="O17" s="47"/>
      <c r="P17" s="47">
        <v>2</v>
      </c>
      <c r="Q17" s="54">
        <f t="shared" si="2"/>
        <v>0</v>
      </c>
      <c r="R17" s="47"/>
      <c r="S17" s="47"/>
      <c r="T17" s="47"/>
      <c r="U17" s="47"/>
      <c r="V17" s="47"/>
      <c r="W17" s="47"/>
      <c r="X17" s="47"/>
    </row>
    <row r="18" spans="1:24" s="49" customFormat="1" ht="24.75" customHeight="1">
      <c r="A18" s="100" t="s">
        <v>140</v>
      </c>
      <c r="B18" s="101" t="s">
        <v>14</v>
      </c>
      <c r="C18" s="47">
        <v>1</v>
      </c>
      <c r="D18" s="47">
        <v>2</v>
      </c>
      <c r="E18" s="100">
        <v>290</v>
      </c>
      <c r="F18" s="104">
        <v>136</v>
      </c>
      <c r="G18" s="105">
        <v>154</v>
      </c>
      <c r="H18" s="47">
        <f t="shared" si="0"/>
        <v>290</v>
      </c>
      <c r="I18" s="54">
        <f t="shared" si="1"/>
        <v>136</v>
      </c>
      <c r="J18" s="47">
        <v>112</v>
      </c>
      <c r="K18" s="47"/>
      <c r="L18" s="47"/>
      <c r="M18" s="47">
        <v>22</v>
      </c>
      <c r="N18" s="47"/>
      <c r="O18" s="47"/>
      <c r="P18" s="47">
        <v>2</v>
      </c>
      <c r="Q18" s="54">
        <f t="shared" si="2"/>
        <v>154</v>
      </c>
      <c r="R18" s="47">
        <v>122</v>
      </c>
      <c r="S18" s="47"/>
      <c r="T18" s="47"/>
      <c r="U18" s="47">
        <v>24</v>
      </c>
      <c r="V18" s="47"/>
      <c r="W18" s="47">
        <v>4</v>
      </c>
      <c r="X18" s="47">
        <v>4</v>
      </c>
    </row>
    <row r="19" spans="1:24" ht="32.25" customHeight="1">
      <c r="A19" s="100" t="s">
        <v>141</v>
      </c>
      <c r="B19" s="101" t="s">
        <v>142</v>
      </c>
      <c r="C19" s="47">
        <v>2</v>
      </c>
      <c r="D19" s="47"/>
      <c r="E19" s="100">
        <v>95</v>
      </c>
      <c r="F19" s="104">
        <v>50</v>
      </c>
      <c r="G19" s="105">
        <v>45</v>
      </c>
      <c r="H19" s="47">
        <f t="shared" si="0"/>
        <v>95</v>
      </c>
      <c r="I19" s="54">
        <f t="shared" si="1"/>
        <v>50</v>
      </c>
      <c r="J19" s="47">
        <v>28</v>
      </c>
      <c r="K19" s="47"/>
      <c r="L19" s="47"/>
      <c r="M19" s="47">
        <v>22</v>
      </c>
      <c r="N19" s="47"/>
      <c r="O19" s="47"/>
      <c r="P19" s="47"/>
      <c r="Q19" s="54">
        <f t="shared" si="2"/>
        <v>45</v>
      </c>
      <c r="R19" s="47">
        <v>25</v>
      </c>
      <c r="S19" s="47"/>
      <c r="T19" s="47"/>
      <c r="U19" s="47">
        <v>18</v>
      </c>
      <c r="V19" s="47"/>
      <c r="W19" s="47"/>
      <c r="X19" s="47">
        <v>2</v>
      </c>
    </row>
    <row r="20" spans="1:24" ht="30.75" customHeight="1">
      <c r="A20" s="100" t="s">
        <v>143</v>
      </c>
      <c r="B20" s="101" t="s">
        <v>144</v>
      </c>
      <c r="C20" s="47"/>
      <c r="D20" s="47">
        <v>2</v>
      </c>
      <c r="E20" s="100">
        <v>169</v>
      </c>
      <c r="F20" s="104">
        <v>84</v>
      </c>
      <c r="G20" s="105">
        <v>85</v>
      </c>
      <c r="H20" s="47">
        <f t="shared" si="0"/>
        <v>169</v>
      </c>
      <c r="I20" s="54">
        <f t="shared" si="1"/>
        <v>84</v>
      </c>
      <c r="J20" s="47">
        <v>60</v>
      </c>
      <c r="K20" s="47"/>
      <c r="L20" s="47"/>
      <c r="M20" s="47">
        <v>24</v>
      </c>
      <c r="N20" s="47"/>
      <c r="O20" s="47"/>
      <c r="P20" s="47"/>
      <c r="Q20" s="54">
        <f t="shared" si="2"/>
        <v>85</v>
      </c>
      <c r="R20" s="47">
        <v>61</v>
      </c>
      <c r="S20" s="47"/>
      <c r="T20" s="47"/>
      <c r="U20" s="47">
        <v>16</v>
      </c>
      <c r="V20" s="47"/>
      <c r="W20" s="47">
        <v>4</v>
      </c>
      <c r="X20" s="47">
        <v>4</v>
      </c>
    </row>
    <row r="21" spans="1:24" ht="11.25" customHeight="1">
      <c r="A21" s="16"/>
      <c r="B21" s="46" t="s">
        <v>25</v>
      </c>
      <c r="C21" s="46"/>
      <c r="D21" s="46"/>
      <c r="E21" s="46"/>
      <c r="F21" s="46">
        <f>SUM(F9:F20)</f>
        <v>612</v>
      </c>
      <c r="G21" s="46">
        <f>SUM(G9:G20)</f>
        <v>792</v>
      </c>
      <c r="H21" s="47">
        <f t="shared" si="0"/>
        <v>1404</v>
      </c>
      <c r="I21" s="15">
        <f>J21+K21+L21+M21+N21+O21+P21</f>
        <v>612</v>
      </c>
      <c r="J21" s="14">
        <f>SUM(J9:J20)</f>
        <v>417</v>
      </c>
      <c r="K21" s="14">
        <f aca="true" t="shared" si="3" ref="K21:X21">SUM(K9:K20)</f>
        <v>0</v>
      </c>
      <c r="L21" s="14">
        <f t="shared" si="3"/>
        <v>0</v>
      </c>
      <c r="M21" s="14">
        <f t="shared" si="3"/>
        <v>191</v>
      </c>
      <c r="N21" s="14">
        <f t="shared" si="3"/>
        <v>0</v>
      </c>
      <c r="O21" s="14">
        <f t="shared" si="3"/>
        <v>0</v>
      </c>
      <c r="P21" s="14">
        <f t="shared" si="3"/>
        <v>4</v>
      </c>
      <c r="Q21" s="14">
        <f t="shared" si="3"/>
        <v>792</v>
      </c>
      <c r="R21" s="14">
        <f t="shared" si="3"/>
        <v>516</v>
      </c>
      <c r="S21" s="14">
        <f t="shared" si="3"/>
        <v>0</v>
      </c>
      <c r="T21" s="14">
        <f t="shared" si="3"/>
        <v>0</v>
      </c>
      <c r="U21" s="14">
        <f t="shared" si="3"/>
        <v>240</v>
      </c>
      <c r="V21" s="14">
        <f t="shared" si="3"/>
        <v>0</v>
      </c>
      <c r="W21" s="14">
        <f t="shared" si="3"/>
        <v>10</v>
      </c>
      <c r="X21" s="14">
        <f t="shared" si="3"/>
        <v>26</v>
      </c>
    </row>
    <row r="22" spans="1:24" ht="18" customHeight="1" hidden="1">
      <c r="A22" s="134"/>
      <c r="B22" s="135"/>
      <c r="C22" s="135"/>
      <c r="D22" s="135"/>
      <c r="E22" s="135"/>
      <c r="F22" s="135"/>
      <c r="G22" s="135"/>
      <c r="H22" s="135"/>
      <c r="I22" s="28"/>
      <c r="J22" s="22">
        <f>K5*36</f>
        <v>612</v>
      </c>
      <c r="K22" s="22"/>
      <c r="L22" s="22"/>
      <c r="M22" s="22"/>
      <c r="N22" s="22"/>
      <c r="O22" s="22"/>
      <c r="P22" s="22"/>
      <c r="Q22" s="27"/>
      <c r="R22" s="22">
        <f>S5*36</f>
        <v>792</v>
      </c>
      <c r="S22" s="16"/>
      <c r="T22" s="16"/>
      <c r="U22" s="16"/>
      <c r="V22" s="16"/>
      <c r="W22" s="16"/>
      <c r="X22" s="16"/>
    </row>
    <row r="23" spans="1:24" ht="25.5" customHeight="1">
      <c r="A23" s="136" t="s">
        <v>15</v>
      </c>
      <c r="B23" s="136"/>
      <c r="C23" s="90"/>
      <c r="D23" s="90"/>
      <c r="E23" s="90"/>
      <c r="F23" s="90"/>
      <c r="G23" s="90"/>
      <c r="H23" s="84" t="s">
        <v>26</v>
      </c>
      <c r="I23" s="14">
        <v>10</v>
      </c>
      <c r="J23" s="31"/>
      <c r="K23" s="31"/>
      <c r="L23" s="31"/>
      <c r="M23" s="31"/>
      <c r="N23" s="31"/>
      <c r="O23" s="31"/>
      <c r="P23" s="31"/>
      <c r="Q23" s="14">
        <v>11</v>
      </c>
      <c r="R23" s="11"/>
      <c r="S23" s="32"/>
      <c r="T23" s="32"/>
      <c r="U23" s="32"/>
      <c r="V23" s="32"/>
      <c r="W23" s="32"/>
      <c r="X23" s="32"/>
    </row>
  </sheetData>
  <sheetProtection/>
  <mergeCells count="18">
    <mergeCell ref="R6:W6"/>
    <mergeCell ref="X6:X8"/>
    <mergeCell ref="J7:O7"/>
    <mergeCell ref="R7:W7"/>
    <mergeCell ref="I2:X2"/>
    <mergeCell ref="I3:X3"/>
    <mergeCell ref="I4:P4"/>
    <mergeCell ref="Q4:X4"/>
    <mergeCell ref="A22:H22"/>
    <mergeCell ref="A23:B23"/>
    <mergeCell ref="I6:I8"/>
    <mergeCell ref="J6:O6"/>
    <mergeCell ref="P6:P8"/>
    <mergeCell ref="Q6:Q8"/>
    <mergeCell ref="A2:A8"/>
    <mergeCell ref="B2:B8"/>
    <mergeCell ref="C2:D7"/>
    <mergeCell ref="H2:H8"/>
  </mergeCells>
  <printOptions/>
  <pageMargins left="0.315277777777778" right="0.315277777777778" top="0.354166666666667" bottom="0.354166666666667" header="0.511805555555555" footer="0.51180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Q83"/>
  <sheetViews>
    <sheetView tabSelected="1" zoomScale="120" zoomScaleNormal="120" zoomScalePageLayoutView="0" workbookViewId="0" topLeftCell="A1">
      <pane xSplit="6" ySplit="8" topLeftCell="G60" activePane="bottomRight" state="frozen"/>
      <selection pane="topLeft" activeCell="A1" sqref="A1"/>
      <selection pane="topRight" activeCell="D1" sqref="D1"/>
      <selection pane="bottomLeft" activeCell="A8" sqref="A8"/>
      <selection pane="bottomRight" activeCell="B60" sqref="B60"/>
    </sheetView>
  </sheetViews>
  <sheetFormatPr defaultColWidth="8.7109375" defaultRowHeight="15"/>
  <cols>
    <col min="1" max="1" width="7.7109375" style="45" customWidth="1"/>
    <col min="2" max="2" width="16.140625" style="44" customWidth="1"/>
    <col min="3" max="3" width="4.28125" style="44" customWidth="1"/>
    <col min="4" max="4" width="4.57421875" style="44" customWidth="1"/>
    <col min="5" max="5" width="4.00390625" style="44" customWidth="1"/>
    <col min="6" max="6" width="5.57421875" style="79" customWidth="1"/>
    <col min="7" max="7" width="4.8515625" style="0" customWidth="1"/>
    <col min="8" max="8" width="4.28125" style="0" bestFit="1" customWidth="1"/>
    <col min="9" max="9" width="3.7109375" style="0" bestFit="1" customWidth="1"/>
    <col min="10" max="10" width="3.8515625" style="0" bestFit="1" customWidth="1"/>
    <col min="11" max="11" width="3.57421875" style="0" bestFit="1" customWidth="1"/>
    <col min="12" max="12" width="3.7109375" style="0" bestFit="1" customWidth="1"/>
    <col min="13" max="14" width="3.7109375" style="0" customWidth="1"/>
    <col min="15" max="15" width="3.8515625" style="0" customWidth="1"/>
    <col min="16" max="16" width="4.421875" style="0" bestFit="1" customWidth="1"/>
    <col min="17" max="17" width="3.7109375" style="0" bestFit="1" customWidth="1"/>
    <col min="18" max="18" width="3.00390625" style="0" bestFit="1" customWidth="1"/>
    <col min="19" max="19" width="3.57421875" style="0" bestFit="1" customWidth="1"/>
    <col min="20" max="20" width="3.7109375" style="0" bestFit="1" customWidth="1"/>
    <col min="21" max="22" width="3.7109375" style="0" customWidth="1"/>
    <col min="23" max="23" width="3.57421875" style="0" bestFit="1" customWidth="1"/>
    <col min="24" max="24" width="4.28125" style="0" bestFit="1" customWidth="1"/>
    <col min="25" max="25" width="3.7109375" style="0" bestFit="1" customWidth="1"/>
    <col min="26" max="26" width="3.8515625" style="0" bestFit="1" customWidth="1"/>
    <col min="27" max="27" width="3.57421875" style="0" bestFit="1" customWidth="1"/>
    <col min="28" max="28" width="3.7109375" style="0" bestFit="1" customWidth="1"/>
    <col min="29" max="30" width="3.7109375" style="0" customWidth="1"/>
    <col min="31" max="31" width="3.8515625" style="0" customWidth="1"/>
    <col min="32" max="32" width="4.421875" style="0" bestFit="1" customWidth="1"/>
    <col min="33" max="33" width="3.7109375" style="0" bestFit="1" customWidth="1"/>
    <col min="34" max="34" width="3.00390625" style="0" bestFit="1" customWidth="1"/>
    <col min="35" max="35" width="3.57421875" style="0" bestFit="1" customWidth="1"/>
    <col min="36" max="36" width="3.7109375" style="0" bestFit="1" customWidth="1"/>
    <col min="37" max="38" width="3.7109375" style="0" customWidth="1"/>
    <col min="39" max="41" width="3.57421875" style="0" bestFit="1" customWidth="1"/>
    <col min="42" max="42" width="3.140625" style="0" bestFit="1" customWidth="1"/>
    <col min="43" max="43" width="2.7109375" style="0" customWidth="1"/>
    <col min="44" max="44" width="3.57421875" style="0" bestFit="1" customWidth="1"/>
    <col min="45" max="45" width="3.57421875" style="0" customWidth="1"/>
    <col min="46" max="46" width="4.28125" style="0" customWidth="1"/>
    <col min="47" max="47" width="3.57421875" style="0" bestFit="1" customWidth="1"/>
    <col min="48" max="48" width="3.7109375" style="0" bestFit="1" customWidth="1"/>
    <col min="49" max="49" width="3.57421875" style="0" bestFit="1" customWidth="1"/>
    <col min="50" max="50" width="4.57421875" style="0" customWidth="1"/>
    <col min="51" max="51" width="3.57421875" style="0" customWidth="1"/>
    <col min="52" max="54" width="4.28125" style="0" customWidth="1"/>
    <col min="55" max="55" width="3.57421875" style="0" bestFit="1" customWidth="1"/>
    <col min="56" max="56" width="4.00390625" style="0" bestFit="1" customWidth="1"/>
    <col min="57" max="57" width="3.7109375" style="0" customWidth="1"/>
    <col min="58" max="58" width="4.140625" style="0" customWidth="1"/>
    <col min="59" max="59" width="3.140625" style="0" customWidth="1"/>
    <col min="60" max="61" width="4.00390625" style="0" customWidth="1"/>
    <col min="62" max="62" width="3.8515625" style="0" customWidth="1"/>
    <col min="63" max="63" width="3.140625" style="0" bestFit="1" customWidth="1"/>
    <col min="64" max="64" width="3.8515625" style="0" bestFit="1" customWidth="1"/>
    <col min="65" max="65" width="3.57421875" style="0" bestFit="1" customWidth="1"/>
    <col min="66" max="66" width="3.421875" style="0" bestFit="1" customWidth="1"/>
    <col min="67" max="68" width="3.57421875" style="0" bestFit="1" customWidth="1"/>
    <col min="69" max="69" width="4.57421875" style="0" customWidth="1"/>
    <col min="70" max="70" width="3.421875" style="0" bestFit="1" customWidth="1"/>
  </cols>
  <sheetData>
    <row r="1" ht="6.75" customHeight="1"/>
    <row r="2" spans="1:70" ht="17.25" customHeight="1">
      <c r="A2" s="142" t="s">
        <v>0</v>
      </c>
      <c r="B2" s="143" t="s">
        <v>1</v>
      </c>
      <c r="C2" s="143" t="s">
        <v>113</v>
      </c>
      <c r="D2" s="170"/>
      <c r="E2" s="167" t="s">
        <v>112</v>
      </c>
      <c r="F2" s="148" t="s">
        <v>110</v>
      </c>
      <c r="G2" s="171" t="s">
        <v>111</v>
      </c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60" t="s">
        <v>2</v>
      </c>
      <c r="Y2" s="160"/>
      <c r="Z2" s="160"/>
      <c r="AA2" s="160"/>
      <c r="AB2" s="160"/>
      <c r="AC2" s="160"/>
      <c r="AD2" s="160"/>
      <c r="AE2" s="160"/>
      <c r="AF2" s="160"/>
      <c r="AG2" s="160"/>
      <c r="AH2" s="160"/>
      <c r="AI2" s="160"/>
      <c r="AJ2" s="160"/>
      <c r="AK2" s="160"/>
      <c r="AL2" s="160"/>
      <c r="AM2" s="160"/>
      <c r="AN2" s="160"/>
      <c r="AO2" s="160"/>
      <c r="AP2" s="160"/>
      <c r="AQ2" s="160"/>
      <c r="AR2" s="160"/>
      <c r="AS2" s="160"/>
      <c r="AT2" s="160"/>
      <c r="AU2" s="160"/>
      <c r="AV2" s="160"/>
      <c r="AW2" s="160"/>
      <c r="AX2" s="160"/>
      <c r="AY2" s="160"/>
      <c r="AZ2" s="160"/>
      <c r="BA2" s="160"/>
      <c r="BB2" s="160"/>
      <c r="BC2" s="160"/>
      <c r="BD2" s="160"/>
      <c r="BE2" s="160"/>
      <c r="BF2" s="160"/>
      <c r="BG2" s="160"/>
      <c r="BH2" s="160"/>
      <c r="BI2" s="160"/>
      <c r="BJ2" s="160"/>
      <c r="BK2" s="160"/>
      <c r="BL2" s="160"/>
      <c r="BM2" s="160"/>
      <c r="BN2" s="160"/>
      <c r="BO2" s="160"/>
      <c r="BP2" s="160"/>
      <c r="BQ2" s="160"/>
      <c r="BR2" s="160"/>
    </row>
    <row r="3" spans="1:70" ht="11.25" customHeight="1">
      <c r="A3" s="142"/>
      <c r="B3" s="143"/>
      <c r="C3" s="170"/>
      <c r="D3" s="170"/>
      <c r="E3" s="168"/>
      <c r="F3" s="149"/>
      <c r="G3" s="172"/>
      <c r="H3" s="161" t="s">
        <v>149</v>
      </c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 t="s">
        <v>3</v>
      </c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 t="s">
        <v>4</v>
      </c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 t="s">
        <v>109</v>
      </c>
      <c r="BE3" s="161"/>
      <c r="BF3" s="161"/>
      <c r="BG3" s="161"/>
      <c r="BH3" s="161"/>
      <c r="BI3" s="161"/>
      <c r="BJ3" s="161"/>
      <c r="BK3" s="161"/>
      <c r="BL3" s="161"/>
      <c r="BM3" s="161"/>
      <c r="BN3" s="161"/>
      <c r="BO3" s="161"/>
      <c r="BP3" s="161"/>
      <c r="BQ3" s="161"/>
      <c r="BR3" s="161"/>
    </row>
    <row r="4" spans="1:71" ht="12.75" customHeight="1">
      <c r="A4" s="142"/>
      <c r="B4" s="143"/>
      <c r="C4" s="170"/>
      <c r="D4" s="170"/>
      <c r="E4" s="168"/>
      <c r="F4" s="149"/>
      <c r="G4" s="172"/>
      <c r="H4" s="162" t="s">
        <v>116</v>
      </c>
      <c r="I4" s="162"/>
      <c r="J4" s="162"/>
      <c r="K4" s="162"/>
      <c r="L4" s="162"/>
      <c r="M4" s="162"/>
      <c r="N4" s="162"/>
      <c r="O4" s="162"/>
      <c r="P4" s="163" t="s">
        <v>117</v>
      </c>
      <c r="Q4" s="164"/>
      <c r="R4" s="164"/>
      <c r="S4" s="164"/>
      <c r="T4" s="164"/>
      <c r="U4" s="164"/>
      <c r="V4" s="164"/>
      <c r="W4" s="164"/>
      <c r="X4" s="162" t="s">
        <v>116</v>
      </c>
      <c r="Y4" s="162"/>
      <c r="Z4" s="162"/>
      <c r="AA4" s="162"/>
      <c r="AB4" s="162"/>
      <c r="AC4" s="162"/>
      <c r="AD4" s="162"/>
      <c r="AE4" s="162"/>
      <c r="AF4" s="163" t="s">
        <v>117</v>
      </c>
      <c r="AG4" s="164"/>
      <c r="AH4" s="164"/>
      <c r="AI4" s="164"/>
      <c r="AJ4" s="164"/>
      <c r="AK4" s="164"/>
      <c r="AL4" s="164"/>
      <c r="AM4" s="164"/>
      <c r="AN4" s="162" t="s">
        <v>146</v>
      </c>
      <c r="AO4" s="162"/>
      <c r="AP4" s="162"/>
      <c r="AQ4" s="162"/>
      <c r="AR4" s="162"/>
      <c r="AS4" s="162"/>
      <c r="AT4" s="162"/>
      <c r="AU4" s="162"/>
      <c r="AV4" s="163" t="s">
        <v>118</v>
      </c>
      <c r="AW4" s="164"/>
      <c r="AX4" s="164"/>
      <c r="AY4" s="164"/>
      <c r="AZ4" s="164"/>
      <c r="BA4" s="164"/>
      <c r="BB4" s="164"/>
      <c r="BC4" s="164"/>
      <c r="BD4" s="163" t="s">
        <v>119</v>
      </c>
      <c r="BE4" s="164"/>
      <c r="BF4" s="164"/>
      <c r="BG4" s="164"/>
      <c r="BH4" s="164"/>
      <c r="BI4" s="164"/>
      <c r="BJ4" s="164"/>
      <c r="BK4" s="164"/>
      <c r="BL4" s="163" t="s">
        <v>155</v>
      </c>
      <c r="BM4" s="164"/>
      <c r="BN4" s="164"/>
      <c r="BO4" s="164"/>
      <c r="BP4" s="164"/>
      <c r="BQ4" s="164"/>
      <c r="BR4" s="164"/>
      <c r="BS4" s="1"/>
    </row>
    <row r="5" spans="1:71" ht="12.75" customHeight="1" hidden="1">
      <c r="A5" s="142"/>
      <c r="B5" s="143"/>
      <c r="C5" s="170"/>
      <c r="D5" s="170"/>
      <c r="E5" s="168"/>
      <c r="F5" s="149"/>
      <c r="G5" s="172"/>
      <c r="H5" s="109"/>
      <c r="I5" s="110"/>
      <c r="J5" s="111">
        <v>17</v>
      </c>
      <c r="K5" s="111"/>
      <c r="L5" s="111"/>
      <c r="M5" s="111"/>
      <c r="N5" s="55"/>
      <c r="O5" s="109"/>
      <c r="P5" s="110"/>
      <c r="Q5" s="111"/>
      <c r="R5" s="111">
        <v>23</v>
      </c>
      <c r="S5" s="111"/>
      <c r="T5" s="111"/>
      <c r="U5" s="111"/>
      <c r="V5" s="111"/>
      <c r="W5" s="111"/>
      <c r="X5" s="39"/>
      <c r="Y5" s="37"/>
      <c r="Z5" s="38">
        <v>17</v>
      </c>
      <c r="AA5" s="38"/>
      <c r="AB5" s="38"/>
      <c r="AC5" s="57"/>
      <c r="AD5" s="55"/>
      <c r="AE5" s="39"/>
      <c r="AF5" s="37"/>
      <c r="AG5" s="38"/>
      <c r="AH5" s="38">
        <v>23</v>
      </c>
      <c r="AI5" s="38"/>
      <c r="AJ5" s="38"/>
      <c r="AK5" s="57"/>
      <c r="AL5" s="38"/>
      <c r="AM5" s="38"/>
      <c r="AN5" s="39"/>
      <c r="AO5" s="37"/>
      <c r="AP5" s="38">
        <v>9</v>
      </c>
      <c r="AQ5" s="38"/>
      <c r="AR5" s="38"/>
      <c r="AS5" s="57"/>
      <c r="AT5" s="55"/>
      <c r="AU5" s="39"/>
      <c r="AV5" s="37"/>
      <c r="AW5" s="38"/>
      <c r="AX5" s="78">
        <v>12.5</v>
      </c>
      <c r="AY5" s="38"/>
      <c r="AZ5" s="38"/>
      <c r="BA5" s="57"/>
      <c r="BB5" s="38"/>
      <c r="BC5" s="38"/>
      <c r="BD5" s="37"/>
      <c r="BE5" s="38"/>
      <c r="BF5" s="78">
        <v>16.5</v>
      </c>
      <c r="BG5" s="38"/>
      <c r="BH5" s="38"/>
      <c r="BI5" s="57"/>
      <c r="BJ5" s="38"/>
      <c r="BK5" s="38"/>
      <c r="BL5" s="37"/>
      <c r="BM5" s="38"/>
      <c r="BN5" s="38">
        <v>5</v>
      </c>
      <c r="BO5" s="38"/>
      <c r="BP5" s="38"/>
      <c r="BQ5" s="38"/>
      <c r="BR5" s="38"/>
      <c r="BS5" s="1"/>
    </row>
    <row r="6" spans="1:71" ht="30" customHeight="1">
      <c r="A6" s="142"/>
      <c r="B6" s="143"/>
      <c r="C6" s="170"/>
      <c r="D6" s="170"/>
      <c r="E6" s="168"/>
      <c r="F6" s="149"/>
      <c r="G6" s="172"/>
      <c r="H6" s="137" t="s">
        <v>5</v>
      </c>
      <c r="I6" s="138" t="s">
        <v>34</v>
      </c>
      <c r="J6" s="139"/>
      <c r="K6" s="139"/>
      <c r="L6" s="139"/>
      <c r="M6" s="139"/>
      <c r="N6" s="140"/>
      <c r="O6" s="141" t="s">
        <v>33</v>
      </c>
      <c r="P6" s="137" t="s">
        <v>5</v>
      </c>
      <c r="Q6" s="151" t="s">
        <v>34</v>
      </c>
      <c r="R6" s="152"/>
      <c r="S6" s="152"/>
      <c r="T6" s="152"/>
      <c r="U6" s="152"/>
      <c r="V6" s="153"/>
      <c r="W6" s="141" t="s">
        <v>33</v>
      </c>
      <c r="X6" s="137" t="s">
        <v>5</v>
      </c>
      <c r="Y6" s="138" t="s">
        <v>34</v>
      </c>
      <c r="Z6" s="139"/>
      <c r="AA6" s="139"/>
      <c r="AB6" s="139"/>
      <c r="AC6" s="139"/>
      <c r="AD6" s="140"/>
      <c r="AE6" s="141" t="s">
        <v>33</v>
      </c>
      <c r="AF6" s="137" t="s">
        <v>5</v>
      </c>
      <c r="AG6" s="151" t="s">
        <v>34</v>
      </c>
      <c r="AH6" s="152"/>
      <c r="AI6" s="152"/>
      <c r="AJ6" s="152"/>
      <c r="AK6" s="152"/>
      <c r="AL6" s="153"/>
      <c r="AM6" s="141" t="s">
        <v>33</v>
      </c>
      <c r="AN6" s="137" t="s">
        <v>5</v>
      </c>
      <c r="AO6" s="138" t="s">
        <v>34</v>
      </c>
      <c r="AP6" s="139"/>
      <c r="AQ6" s="139"/>
      <c r="AR6" s="139"/>
      <c r="AS6" s="139"/>
      <c r="AT6" s="140"/>
      <c r="AU6" s="141" t="s">
        <v>33</v>
      </c>
      <c r="AV6" s="137" t="s">
        <v>5</v>
      </c>
      <c r="AW6" s="151" t="s">
        <v>34</v>
      </c>
      <c r="AX6" s="152"/>
      <c r="AY6" s="152"/>
      <c r="AZ6" s="152"/>
      <c r="BA6" s="152"/>
      <c r="BB6" s="153"/>
      <c r="BC6" s="141" t="s">
        <v>33</v>
      </c>
      <c r="BD6" s="137" t="s">
        <v>5</v>
      </c>
      <c r="BE6" s="151" t="s">
        <v>34</v>
      </c>
      <c r="BF6" s="152"/>
      <c r="BG6" s="152"/>
      <c r="BH6" s="152"/>
      <c r="BI6" s="152"/>
      <c r="BJ6" s="153"/>
      <c r="BK6" s="141" t="s">
        <v>33</v>
      </c>
      <c r="BL6" s="137" t="s">
        <v>5</v>
      </c>
      <c r="BM6" s="151" t="s">
        <v>34</v>
      </c>
      <c r="BN6" s="152"/>
      <c r="BO6" s="152"/>
      <c r="BP6" s="152"/>
      <c r="BQ6" s="153"/>
      <c r="BR6" s="141" t="s">
        <v>33</v>
      </c>
      <c r="BS6" s="1"/>
    </row>
    <row r="7" spans="1:71" ht="9.75" customHeight="1">
      <c r="A7" s="142"/>
      <c r="B7" s="143"/>
      <c r="C7" s="170"/>
      <c r="D7" s="170"/>
      <c r="E7" s="168"/>
      <c r="F7" s="149"/>
      <c r="G7" s="172"/>
      <c r="H7" s="137"/>
      <c r="I7" s="154" t="s">
        <v>6</v>
      </c>
      <c r="J7" s="155"/>
      <c r="K7" s="155"/>
      <c r="L7" s="155"/>
      <c r="M7" s="155"/>
      <c r="N7" s="156"/>
      <c r="O7" s="141"/>
      <c r="P7" s="137"/>
      <c r="Q7" s="157" t="s">
        <v>6</v>
      </c>
      <c r="R7" s="158"/>
      <c r="S7" s="158"/>
      <c r="T7" s="158"/>
      <c r="U7" s="158"/>
      <c r="V7" s="159"/>
      <c r="W7" s="141"/>
      <c r="X7" s="137"/>
      <c r="Y7" s="154" t="s">
        <v>6</v>
      </c>
      <c r="Z7" s="155"/>
      <c r="AA7" s="155"/>
      <c r="AB7" s="155"/>
      <c r="AC7" s="155"/>
      <c r="AD7" s="156"/>
      <c r="AE7" s="141"/>
      <c r="AF7" s="137"/>
      <c r="AG7" s="157" t="s">
        <v>6</v>
      </c>
      <c r="AH7" s="158"/>
      <c r="AI7" s="158"/>
      <c r="AJ7" s="158"/>
      <c r="AK7" s="158"/>
      <c r="AL7" s="159"/>
      <c r="AM7" s="141"/>
      <c r="AN7" s="137"/>
      <c r="AO7" s="154" t="s">
        <v>6</v>
      </c>
      <c r="AP7" s="155"/>
      <c r="AQ7" s="155"/>
      <c r="AR7" s="155"/>
      <c r="AS7" s="155"/>
      <c r="AT7" s="156"/>
      <c r="AU7" s="141"/>
      <c r="AV7" s="137"/>
      <c r="AW7" s="157" t="s">
        <v>6</v>
      </c>
      <c r="AX7" s="158"/>
      <c r="AY7" s="158"/>
      <c r="AZ7" s="158"/>
      <c r="BA7" s="158"/>
      <c r="BB7" s="159"/>
      <c r="BC7" s="141"/>
      <c r="BD7" s="137"/>
      <c r="BE7" s="154" t="s">
        <v>6</v>
      </c>
      <c r="BF7" s="155"/>
      <c r="BG7" s="155"/>
      <c r="BH7" s="155"/>
      <c r="BI7" s="155"/>
      <c r="BJ7" s="156"/>
      <c r="BK7" s="141"/>
      <c r="BL7" s="137"/>
      <c r="BM7" s="154" t="s">
        <v>6</v>
      </c>
      <c r="BN7" s="155"/>
      <c r="BO7" s="155"/>
      <c r="BP7" s="155"/>
      <c r="BQ7" s="156"/>
      <c r="BR7" s="141"/>
      <c r="BS7" s="1"/>
    </row>
    <row r="8" spans="1:70" ht="79.5" customHeight="1">
      <c r="A8" s="142"/>
      <c r="B8" s="143"/>
      <c r="C8" s="56" t="s">
        <v>114</v>
      </c>
      <c r="D8" s="56" t="s">
        <v>115</v>
      </c>
      <c r="E8" s="169"/>
      <c r="F8" s="150"/>
      <c r="G8" s="173"/>
      <c r="H8" s="137"/>
      <c r="I8" s="2" t="s">
        <v>7</v>
      </c>
      <c r="J8" s="2" t="s">
        <v>8</v>
      </c>
      <c r="K8" s="2" t="s">
        <v>9</v>
      </c>
      <c r="L8" s="3" t="s">
        <v>10</v>
      </c>
      <c r="M8" s="3" t="s">
        <v>123</v>
      </c>
      <c r="N8" s="3" t="s">
        <v>32</v>
      </c>
      <c r="O8" s="141"/>
      <c r="P8" s="137"/>
      <c r="Q8" s="2" t="s">
        <v>7</v>
      </c>
      <c r="R8" s="2" t="s">
        <v>8</v>
      </c>
      <c r="S8" s="2" t="s">
        <v>9</v>
      </c>
      <c r="T8" s="4" t="s">
        <v>11</v>
      </c>
      <c r="U8" s="3" t="s">
        <v>123</v>
      </c>
      <c r="V8" s="3" t="s">
        <v>32</v>
      </c>
      <c r="W8" s="141"/>
      <c r="X8" s="137"/>
      <c r="Y8" s="2" t="s">
        <v>7</v>
      </c>
      <c r="Z8" s="2" t="s">
        <v>8</v>
      </c>
      <c r="AA8" s="2" t="s">
        <v>9</v>
      </c>
      <c r="AB8" s="3" t="s">
        <v>10</v>
      </c>
      <c r="AC8" s="3" t="s">
        <v>123</v>
      </c>
      <c r="AD8" s="3" t="s">
        <v>32</v>
      </c>
      <c r="AE8" s="141"/>
      <c r="AF8" s="137"/>
      <c r="AG8" s="2" t="s">
        <v>7</v>
      </c>
      <c r="AH8" s="2" t="s">
        <v>8</v>
      </c>
      <c r="AI8" s="2" t="s">
        <v>9</v>
      </c>
      <c r="AJ8" s="4" t="s">
        <v>11</v>
      </c>
      <c r="AK8" s="3" t="s">
        <v>123</v>
      </c>
      <c r="AL8" s="3" t="s">
        <v>32</v>
      </c>
      <c r="AM8" s="141"/>
      <c r="AN8" s="137"/>
      <c r="AO8" s="2" t="s">
        <v>7</v>
      </c>
      <c r="AP8" s="2" t="s">
        <v>8</v>
      </c>
      <c r="AQ8" s="2" t="s">
        <v>9</v>
      </c>
      <c r="AR8" s="3" t="s">
        <v>10</v>
      </c>
      <c r="AS8" s="3" t="s">
        <v>123</v>
      </c>
      <c r="AT8" s="3" t="s">
        <v>32</v>
      </c>
      <c r="AU8" s="141"/>
      <c r="AV8" s="137"/>
      <c r="AW8" s="2" t="s">
        <v>7</v>
      </c>
      <c r="AX8" s="2" t="s">
        <v>8</v>
      </c>
      <c r="AY8" s="2" t="s">
        <v>9</v>
      </c>
      <c r="AZ8" s="4" t="s">
        <v>11</v>
      </c>
      <c r="BA8" s="3" t="s">
        <v>123</v>
      </c>
      <c r="BB8" s="3" t="s">
        <v>32</v>
      </c>
      <c r="BC8" s="141"/>
      <c r="BD8" s="137"/>
      <c r="BE8" s="2" t="s">
        <v>7</v>
      </c>
      <c r="BF8" s="2" t="s">
        <v>8</v>
      </c>
      <c r="BG8" s="2" t="s">
        <v>9</v>
      </c>
      <c r="BH8" s="3" t="s">
        <v>10</v>
      </c>
      <c r="BI8" s="3" t="s">
        <v>123</v>
      </c>
      <c r="BJ8" s="3" t="s">
        <v>32</v>
      </c>
      <c r="BK8" s="141"/>
      <c r="BL8" s="137"/>
      <c r="BM8" s="2" t="s">
        <v>7</v>
      </c>
      <c r="BN8" s="2" t="s">
        <v>8</v>
      </c>
      <c r="BO8" s="2" t="s">
        <v>9</v>
      </c>
      <c r="BP8" s="3" t="s">
        <v>10</v>
      </c>
      <c r="BQ8" s="3" t="s">
        <v>32</v>
      </c>
      <c r="BR8" s="141"/>
    </row>
    <row r="9" spans="1:121" s="114" customFormat="1" ht="12.75">
      <c r="A9" s="113">
        <v>1</v>
      </c>
      <c r="B9" s="165">
        <v>2</v>
      </c>
      <c r="C9" s="165"/>
      <c r="D9" s="165"/>
      <c r="E9" s="113">
        <v>3</v>
      </c>
      <c r="F9" s="113">
        <v>4</v>
      </c>
      <c r="G9" s="113">
        <v>5</v>
      </c>
      <c r="H9" s="113">
        <v>6</v>
      </c>
      <c r="I9" s="113">
        <v>7</v>
      </c>
      <c r="J9" s="113">
        <v>8</v>
      </c>
      <c r="K9" s="113">
        <v>9</v>
      </c>
      <c r="L9" s="113">
        <v>10</v>
      </c>
      <c r="M9" s="113"/>
      <c r="N9" s="113">
        <v>11</v>
      </c>
      <c r="O9" s="113">
        <v>12</v>
      </c>
      <c r="P9" s="113">
        <v>13</v>
      </c>
      <c r="Q9" s="113">
        <v>14</v>
      </c>
      <c r="R9" s="113">
        <v>15</v>
      </c>
      <c r="S9" s="113">
        <v>16</v>
      </c>
      <c r="T9" s="113">
        <v>17</v>
      </c>
      <c r="U9" s="113">
        <v>18</v>
      </c>
      <c r="V9" s="113">
        <v>20</v>
      </c>
      <c r="W9" s="113">
        <v>22</v>
      </c>
      <c r="X9" s="113">
        <v>6</v>
      </c>
      <c r="Y9" s="113">
        <v>7</v>
      </c>
      <c r="Z9" s="113">
        <v>8</v>
      </c>
      <c r="AA9" s="113">
        <v>9</v>
      </c>
      <c r="AB9" s="113">
        <v>10</v>
      </c>
      <c r="AC9" s="113"/>
      <c r="AD9" s="113">
        <v>11</v>
      </c>
      <c r="AE9" s="113">
        <v>12</v>
      </c>
      <c r="AF9" s="113">
        <v>13</v>
      </c>
      <c r="AG9" s="113">
        <v>14</v>
      </c>
      <c r="AH9" s="113">
        <v>15</v>
      </c>
      <c r="AI9" s="113">
        <v>16</v>
      </c>
      <c r="AJ9" s="113">
        <v>17</v>
      </c>
      <c r="AK9" s="113">
        <v>18</v>
      </c>
      <c r="AL9" s="113">
        <v>20</v>
      </c>
      <c r="AM9" s="113">
        <v>22</v>
      </c>
      <c r="AN9" s="113">
        <v>23</v>
      </c>
      <c r="AO9" s="113">
        <v>24</v>
      </c>
      <c r="AP9" s="113">
        <v>25</v>
      </c>
      <c r="AQ9" s="113">
        <v>26</v>
      </c>
      <c r="AR9" s="113">
        <v>27</v>
      </c>
      <c r="AS9" s="113">
        <v>28</v>
      </c>
      <c r="AT9" s="113">
        <v>29</v>
      </c>
      <c r="AU9" s="113">
        <v>30</v>
      </c>
      <c r="AV9" s="113">
        <v>33</v>
      </c>
      <c r="AW9" s="113">
        <v>34</v>
      </c>
      <c r="AX9" s="113">
        <v>35</v>
      </c>
      <c r="AY9" s="113">
        <v>36</v>
      </c>
      <c r="AZ9" s="113">
        <v>37</v>
      </c>
      <c r="BA9" s="113">
        <v>38</v>
      </c>
      <c r="BB9" s="113">
        <v>39</v>
      </c>
      <c r="BC9" s="113">
        <v>40</v>
      </c>
      <c r="BD9" s="113">
        <v>41</v>
      </c>
      <c r="BE9" s="113">
        <v>44</v>
      </c>
      <c r="BF9" s="113">
        <v>45</v>
      </c>
      <c r="BG9" s="113">
        <v>46</v>
      </c>
      <c r="BH9" s="113">
        <v>47</v>
      </c>
      <c r="BI9" s="113">
        <v>48</v>
      </c>
      <c r="BJ9" s="113">
        <v>49</v>
      </c>
      <c r="BK9" s="113">
        <v>50</v>
      </c>
      <c r="BL9" s="113">
        <v>51</v>
      </c>
      <c r="BM9" s="113">
        <v>52</v>
      </c>
      <c r="BN9" s="113">
        <v>55</v>
      </c>
      <c r="BO9" s="113">
        <v>56</v>
      </c>
      <c r="BP9" s="113">
        <v>57</v>
      </c>
      <c r="BQ9" s="113">
        <v>58</v>
      </c>
      <c r="BR9" s="124">
        <v>59</v>
      </c>
      <c r="BS9" s="121"/>
      <c r="BT9" s="121"/>
      <c r="BU9" s="121"/>
      <c r="BV9" s="121"/>
      <c r="BW9" s="121"/>
      <c r="BX9" s="121"/>
      <c r="BY9" s="121"/>
      <c r="BZ9" s="121"/>
      <c r="CA9" s="121"/>
      <c r="CB9" s="121"/>
      <c r="CC9" s="121"/>
      <c r="CD9" s="121"/>
      <c r="CE9" s="121"/>
      <c r="CF9" s="121"/>
      <c r="CG9" s="121"/>
      <c r="CH9" s="121"/>
      <c r="CI9" s="121"/>
      <c r="CJ9" s="121"/>
      <c r="CK9" s="121"/>
      <c r="CL9" s="121"/>
      <c r="CM9" s="121"/>
      <c r="CN9" s="121"/>
      <c r="CO9" s="121"/>
      <c r="CP9" s="121"/>
      <c r="CQ9" s="121"/>
      <c r="CR9" s="121"/>
      <c r="CS9" s="121"/>
      <c r="CT9" s="121"/>
      <c r="CU9" s="121"/>
      <c r="CV9" s="121"/>
      <c r="CW9" s="121"/>
      <c r="CX9" s="121"/>
      <c r="CY9" s="121"/>
      <c r="CZ9" s="121"/>
      <c r="DA9" s="121"/>
      <c r="DB9" s="121"/>
      <c r="DC9" s="121"/>
      <c r="DD9" s="121"/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</row>
    <row r="10" spans="1:108" s="128" customFormat="1" ht="22.5" customHeight="1">
      <c r="A10" s="123" t="s">
        <v>161</v>
      </c>
      <c r="B10" s="125" t="s">
        <v>162</v>
      </c>
      <c r="C10" s="132">
        <v>12</v>
      </c>
      <c r="D10" s="132">
        <v>5</v>
      </c>
      <c r="E10" s="132">
        <v>0</v>
      </c>
      <c r="F10" s="132">
        <f>F11+F22</f>
        <v>1404</v>
      </c>
      <c r="G10" s="133">
        <f>F10+E10</f>
        <v>1404</v>
      </c>
      <c r="H10" s="126">
        <f>H11+H22</f>
        <v>594</v>
      </c>
      <c r="I10" s="126">
        <f aca="true" t="shared" si="0" ref="I10:U10">I11+I22</f>
        <v>318</v>
      </c>
      <c r="J10" s="126">
        <f t="shared" si="0"/>
        <v>10</v>
      </c>
      <c r="K10" s="126">
        <f t="shared" si="0"/>
        <v>18</v>
      </c>
      <c r="L10" s="126">
        <f t="shared" si="0"/>
        <v>234</v>
      </c>
      <c r="M10" s="126">
        <f t="shared" si="0"/>
        <v>14</v>
      </c>
      <c r="N10" s="126"/>
      <c r="O10" s="126"/>
      <c r="P10" s="126">
        <f t="shared" si="0"/>
        <v>810</v>
      </c>
      <c r="Q10" s="126">
        <f t="shared" si="0"/>
        <v>505</v>
      </c>
      <c r="R10" s="126">
        <f t="shared" si="0"/>
        <v>10</v>
      </c>
      <c r="S10" s="126">
        <f t="shared" si="0"/>
        <v>4</v>
      </c>
      <c r="T10" s="126">
        <f t="shared" si="0"/>
        <v>273</v>
      </c>
      <c r="U10" s="126">
        <f t="shared" si="0"/>
        <v>18</v>
      </c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6"/>
      <c r="BR10" s="126"/>
      <c r="BS10" s="127"/>
      <c r="BT10" s="127"/>
      <c r="BU10" s="127"/>
      <c r="BV10" s="127"/>
      <c r="BW10" s="127"/>
      <c r="BX10" s="127"/>
      <c r="BY10" s="127"/>
      <c r="BZ10" s="127"/>
      <c r="CA10" s="127"/>
      <c r="CB10" s="127"/>
      <c r="CC10" s="127"/>
      <c r="CD10" s="127"/>
      <c r="CE10" s="127"/>
      <c r="CF10" s="127"/>
      <c r="CG10" s="127"/>
      <c r="CH10" s="127"/>
      <c r="CI10" s="127"/>
      <c r="CJ10" s="127"/>
      <c r="CK10" s="127"/>
      <c r="CL10" s="127"/>
      <c r="CM10" s="127"/>
      <c r="CN10" s="127"/>
      <c r="CO10" s="127"/>
      <c r="CP10" s="127"/>
      <c r="CQ10" s="127"/>
      <c r="CR10" s="127"/>
      <c r="CS10" s="127"/>
      <c r="CT10" s="127"/>
      <c r="CU10" s="127"/>
      <c r="CV10" s="127"/>
      <c r="CW10" s="127"/>
      <c r="CX10" s="127"/>
      <c r="CY10" s="127"/>
      <c r="CZ10" s="127"/>
      <c r="DA10" s="127"/>
      <c r="DB10" s="127"/>
      <c r="DC10" s="127"/>
      <c r="DD10" s="127"/>
    </row>
    <row r="11" spans="1:108" s="128" customFormat="1" ht="12.75" customHeight="1">
      <c r="A11" s="115" t="s">
        <v>163</v>
      </c>
      <c r="B11" s="130" t="s">
        <v>164</v>
      </c>
      <c r="C11" s="118"/>
      <c r="D11" s="118"/>
      <c r="E11" s="118"/>
      <c r="F11" s="117">
        <f>SUM(F12:F21)</f>
        <v>884</v>
      </c>
      <c r="G11" s="133">
        <f>F11+E11</f>
        <v>884</v>
      </c>
      <c r="H11" s="118">
        <f>SUM(H12:H21)</f>
        <v>346</v>
      </c>
      <c r="I11" s="118">
        <f aca="true" t="shared" si="1" ref="I11:U11">SUM(I12:I21)</f>
        <v>168</v>
      </c>
      <c r="J11" s="118">
        <f t="shared" si="1"/>
        <v>10</v>
      </c>
      <c r="K11" s="118">
        <f t="shared" si="1"/>
        <v>18</v>
      </c>
      <c r="L11" s="118">
        <f t="shared" si="1"/>
        <v>148</v>
      </c>
      <c r="M11" s="118">
        <f t="shared" si="1"/>
        <v>2</v>
      </c>
      <c r="N11" s="118"/>
      <c r="O11" s="118"/>
      <c r="P11" s="118">
        <f t="shared" si="1"/>
        <v>538</v>
      </c>
      <c r="Q11" s="118">
        <f t="shared" si="1"/>
        <v>341</v>
      </c>
      <c r="R11" s="118">
        <f t="shared" si="1"/>
        <v>10</v>
      </c>
      <c r="S11" s="118">
        <f t="shared" si="1"/>
        <v>4</v>
      </c>
      <c r="T11" s="118">
        <f t="shared" si="1"/>
        <v>175</v>
      </c>
      <c r="U11" s="118">
        <f t="shared" si="1"/>
        <v>8</v>
      </c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27"/>
      <c r="BT11" s="127"/>
      <c r="BU11" s="127"/>
      <c r="BV11" s="127"/>
      <c r="BW11" s="127"/>
      <c r="BX11" s="127"/>
      <c r="BY11" s="127"/>
      <c r="BZ11" s="127"/>
      <c r="CA11" s="127"/>
      <c r="CB11" s="127"/>
      <c r="CC11" s="127"/>
      <c r="CD11" s="127"/>
      <c r="CE11" s="127"/>
      <c r="CF11" s="127"/>
      <c r="CG11" s="127"/>
      <c r="CH11" s="127"/>
      <c r="CI11" s="127"/>
      <c r="CJ11" s="127"/>
      <c r="CK11" s="127"/>
      <c r="CL11" s="127"/>
      <c r="CM11" s="127"/>
      <c r="CN11" s="127"/>
      <c r="CO11" s="127"/>
      <c r="CP11" s="127"/>
      <c r="CQ11" s="127"/>
      <c r="CR11" s="127"/>
      <c r="CS11" s="127"/>
      <c r="CT11" s="127"/>
      <c r="CU11" s="127"/>
      <c r="CV11" s="127"/>
      <c r="CW11" s="127"/>
      <c r="CX11" s="127"/>
      <c r="CY11" s="127"/>
      <c r="CZ11" s="127"/>
      <c r="DA11" s="127"/>
      <c r="DB11" s="127"/>
      <c r="DC11" s="127"/>
      <c r="DD11" s="127"/>
    </row>
    <row r="12" spans="1:108" s="122" customFormat="1" ht="12.75">
      <c r="A12" s="120" t="s">
        <v>124</v>
      </c>
      <c r="B12" s="131" t="s">
        <v>125</v>
      </c>
      <c r="C12" s="116"/>
      <c r="D12" s="118">
        <v>2</v>
      </c>
      <c r="E12" s="113">
        <v>0</v>
      </c>
      <c r="F12" s="117">
        <f>H12+P12</f>
        <v>78</v>
      </c>
      <c r="G12" s="133">
        <f>F12+E12</f>
        <v>78</v>
      </c>
      <c r="H12" s="118">
        <f>SUM(I12:O12)</f>
        <v>34</v>
      </c>
      <c r="I12" s="119">
        <v>10</v>
      </c>
      <c r="J12" s="119">
        <v>4</v>
      </c>
      <c r="K12" s="119"/>
      <c r="L12" s="119">
        <v>18</v>
      </c>
      <c r="M12" s="119">
        <v>2</v>
      </c>
      <c r="N12" s="118"/>
      <c r="O12" s="129"/>
      <c r="P12" s="118">
        <f>SUM(Q12:W12)</f>
        <v>44</v>
      </c>
      <c r="Q12" s="119">
        <v>30</v>
      </c>
      <c r="R12" s="119"/>
      <c r="S12" s="119"/>
      <c r="T12" s="119">
        <v>12</v>
      </c>
      <c r="U12" s="119">
        <v>2</v>
      </c>
      <c r="V12" s="119"/>
      <c r="W12" s="118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21"/>
      <c r="BT12" s="121"/>
      <c r="BU12" s="121"/>
      <c r="BV12" s="121"/>
      <c r="BW12" s="121"/>
      <c r="BX12" s="121"/>
      <c r="BY12" s="121"/>
      <c r="BZ12" s="121"/>
      <c r="CA12" s="121"/>
      <c r="CB12" s="121"/>
      <c r="CC12" s="121"/>
      <c r="CD12" s="121"/>
      <c r="CE12" s="121"/>
      <c r="CF12" s="121"/>
      <c r="CG12" s="121"/>
      <c r="CH12" s="121"/>
      <c r="CI12" s="121"/>
      <c r="CJ12" s="121"/>
      <c r="CK12" s="121"/>
      <c r="CL12" s="121"/>
      <c r="CM12" s="121"/>
      <c r="CN12" s="121"/>
      <c r="CO12" s="121"/>
      <c r="CP12" s="121"/>
      <c r="CQ12" s="121"/>
      <c r="CR12" s="121"/>
      <c r="CS12" s="121"/>
      <c r="CT12" s="121"/>
      <c r="CU12" s="121"/>
      <c r="CV12" s="121"/>
      <c r="CW12" s="121"/>
      <c r="CX12" s="121"/>
      <c r="CY12" s="121"/>
      <c r="CZ12" s="121"/>
      <c r="DA12" s="121"/>
      <c r="DB12" s="121"/>
      <c r="DC12" s="121"/>
      <c r="DD12" s="121"/>
    </row>
    <row r="13" spans="1:108" s="122" customFormat="1" ht="12.75">
      <c r="A13" s="120" t="s">
        <v>126</v>
      </c>
      <c r="B13" s="131" t="s">
        <v>127</v>
      </c>
      <c r="C13" s="116">
        <v>2</v>
      </c>
      <c r="D13" s="118"/>
      <c r="E13" s="113">
        <v>0</v>
      </c>
      <c r="F13" s="117">
        <f aca="true" t="shared" si="2" ref="F13:F25">H13+P13</f>
        <v>117</v>
      </c>
      <c r="G13" s="133">
        <f aca="true" t="shared" si="3" ref="G13:G25">F13+E13</f>
        <v>117</v>
      </c>
      <c r="H13" s="118">
        <f aca="true" t="shared" si="4" ref="H13:H25">SUM(I13:O13)</f>
        <v>46</v>
      </c>
      <c r="I13" s="119">
        <v>34</v>
      </c>
      <c r="J13" s="119"/>
      <c r="K13" s="119"/>
      <c r="L13" s="119">
        <v>12</v>
      </c>
      <c r="M13" s="119"/>
      <c r="N13" s="118"/>
      <c r="O13" s="129"/>
      <c r="P13" s="118">
        <f aca="true" t="shared" si="5" ref="P13:P25">SUM(Q13:W13)</f>
        <v>71</v>
      </c>
      <c r="Q13" s="119">
        <v>61</v>
      </c>
      <c r="R13" s="119">
        <v>4</v>
      </c>
      <c r="S13" s="119">
        <v>4</v>
      </c>
      <c r="T13" s="119"/>
      <c r="U13" s="119">
        <v>2</v>
      </c>
      <c r="V13" s="119"/>
      <c r="W13" s="118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21"/>
      <c r="BT13" s="121"/>
      <c r="BU13" s="121"/>
      <c r="BV13" s="121"/>
      <c r="BW13" s="121"/>
      <c r="BX13" s="121"/>
      <c r="BY13" s="121"/>
      <c r="BZ13" s="121"/>
      <c r="CA13" s="121"/>
      <c r="CB13" s="121"/>
      <c r="CC13" s="121"/>
      <c r="CD13" s="121"/>
      <c r="CE13" s="121"/>
      <c r="CF13" s="121"/>
      <c r="CG13" s="121"/>
      <c r="CH13" s="121"/>
      <c r="CI13" s="121"/>
      <c r="CJ13" s="121"/>
      <c r="CK13" s="121"/>
      <c r="CL13" s="121"/>
      <c r="CM13" s="121"/>
      <c r="CN13" s="121"/>
      <c r="CO13" s="121"/>
      <c r="CP13" s="121"/>
      <c r="CQ13" s="121"/>
      <c r="CR13" s="121"/>
      <c r="CS13" s="121"/>
      <c r="CT13" s="121"/>
      <c r="CU13" s="121"/>
      <c r="CV13" s="121"/>
      <c r="CW13" s="121"/>
      <c r="CX13" s="121"/>
      <c r="CY13" s="121"/>
      <c r="CZ13" s="121"/>
      <c r="DA13" s="121"/>
      <c r="DB13" s="121"/>
      <c r="DC13" s="121"/>
      <c r="DD13" s="121"/>
    </row>
    <row r="14" spans="1:108" s="122" customFormat="1" ht="12.75">
      <c r="A14" s="120" t="s">
        <v>128</v>
      </c>
      <c r="B14" s="131" t="s">
        <v>129</v>
      </c>
      <c r="C14" s="116">
        <v>2</v>
      </c>
      <c r="D14" s="118"/>
      <c r="E14" s="113">
        <v>0</v>
      </c>
      <c r="F14" s="117">
        <f t="shared" si="2"/>
        <v>78</v>
      </c>
      <c r="G14" s="133">
        <f t="shared" si="3"/>
        <v>78</v>
      </c>
      <c r="H14" s="118">
        <f t="shared" si="4"/>
        <v>34</v>
      </c>
      <c r="I14" s="119">
        <v>2</v>
      </c>
      <c r="J14" s="119"/>
      <c r="K14" s="119"/>
      <c r="L14" s="119">
        <v>32</v>
      </c>
      <c r="M14" s="119"/>
      <c r="N14" s="118"/>
      <c r="O14" s="129"/>
      <c r="P14" s="118">
        <f t="shared" si="5"/>
        <v>44</v>
      </c>
      <c r="Q14" s="119"/>
      <c r="R14" s="119"/>
      <c r="S14" s="119"/>
      <c r="T14" s="119">
        <v>44</v>
      </c>
      <c r="U14" s="119"/>
      <c r="V14" s="119"/>
      <c r="W14" s="118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21"/>
      <c r="BT14" s="121"/>
      <c r="BU14" s="121"/>
      <c r="BV14" s="121"/>
      <c r="BW14" s="121"/>
      <c r="BX14" s="121"/>
      <c r="BY14" s="121"/>
      <c r="BZ14" s="121"/>
      <c r="CA14" s="121"/>
      <c r="CB14" s="121"/>
      <c r="CC14" s="121"/>
      <c r="CD14" s="121"/>
      <c r="CE14" s="121"/>
      <c r="CF14" s="121"/>
      <c r="CG14" s="121"/>
      <c r="CH14" s="121"/>
      <c r="CI14" s="121"/>
      <c r="CJ14" s="121"/>
      <c r="CK14" s="121"/>
      <c r="CL14" s="121"/>
      <c r="CM14" s="121"/>
      <c r="CN14" s="121"/>
      <c r="CO14" s="121"/>
      <c r="CP14" s="121"/>
      <c r="CQ14" s="121"/>
      <c r="CR14" s="121"/>
      <c r="CS14" s="121"/>
      <c r="CT14" s="121"/>
      <c r="CU14" s="121"/>
      <c r="CV14" s="121"/>
      <c r="CW14" s="121"/>
      <c r="CX14" s="121"/>
      <c r="CY14" s="121"/>
      <c r="CZ14" s="121"/>
      <c r="DA14" s="121"/>
      <c r="DB14" s="121"/>
      <c r="DC14" s="121"/>
      <c r="DD14" s="121"/>
    </row>
    <row r="15" spans="1:108" s="122" customFormat="1" ht="12.75">
      <c r="A15" s="120" t="s">
        <v>130</v>
      </c>
      <c r="B15" s="131" t="s">
        <v>12</v>
      </c>
      <c r="C15" s="116">
        <v>2</v>
      </c>
      <c r="D15" s="118"/>
      <c r="E15" s="113">
        <v>0</v>
      </c>
      <c r="F15" s="117">
        <f t="shared" si="2"/>
        <v>117</v>
      </c>
      <c r="G15" s="133">
        <f t="shared" si="3"/>
        <v>117</v>
      </c>
      <c r="H15" s="118">
        <f t="shared" si="4"/>
        <v>50</v>
      </c>
      <c r="I15" s="119">
        <v>30</v>
      </c>
      <c r="J15" s="119"/>
      <c r="K15" s="119">
        <v>6</v>
      </c>
      <c r="L15" s="119">
        <v>14</v>
      </c>
      <c r="M15" s="119"/>
      <c r="N15" s="118"/>
      <c r="O15" s="129"/>
      <c r="P15" s="118">
        <f t="shared" si="5"/>
        <v>67</v>
      </c>
      <c r="Q15" s="119">
        <v>51</v>
      </c>
      <c r="R15" s="119">
        <v>6</v>
      </c>
      <c r="S15" s="119"/>
      <c r="T15" s="119">
        <v>10</v>
      </c>
      <c r="U15" s="119"/>
      <c r="V15" s="119"/>
      <c r="W15" s="118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21"/>
      <c r="BT15" s="121"/>
      <c r="BU15" s="121"/>
      <c r="BV15" s="121"/>
      <c r="BW15" s="121"/>
      <c r="BX15" s="121"/>
      <c r="BY15" s="121"/>
      <c r="BZ15" s="121"/>
      <c r="CA15" s="121"/>
      <c r="CB15" s="121"/>
      <c r="CC15" s="121"/>
      <c r="CD15" s="121"/>
      <c r="CE15" s="121"/>
      <c r="CF15" s="121"/>
      <c r="CG15" s="121"/>
      <c r="CH15" s="121"/>
      <c r="CI15" s="121"/>
      <c r="CJ15" s="121"/>
      <c r="CK15" s="121"/>
      <c r="CL15" s="121"/>
      <c r="CM15" s="121"/>
      <c r="CN15" s="121"/>
      <c r="CO15" s="121"/>
      <c r="CP15" s="121"/>
      <c r="CQ15" s="121"/>
      <c r="CR15" s="121"/>
      <c r="CS15" s="121"/>
      <c r="CT15" s="121"/>
      <c r="CU15" s="121"/>
      <c r="CV15" s="121"/>
      <c r="CW15" s="121"/>
      <c r="CX15" s="121"/>
      <c r="CY15" s="121"/>
      <c r="CZ15" s="121"/>
      <c r="DA15" s="121"/>
      <c r="DB15" s="121"/>
      <c r="DC15" s="121"/>
      <c r="DD15" s="121"/>
    </row>
    <row r="16" spans="1:108" s="122" customFormat="1" ht="12.75">
      <c r="A16" s="120" t="s">
        <v>131</v>
      </c>
      <c r="B16" s="131" t="s">
        <v>132</v>
      </c>
      <c r="C16" s="116">
        <v>1.2</v>
      </c>
      <c r="D16" s="118"/>
      <c r="E16" s="113">
        <v>0</v>
      </c>
      <c r="F16" s="117">
        <f t="shared" si="2"/>
        <v>117</v>
      </c>
      <c r="G16" s="133">
        <f t="shared" si="3"/>
        <v>117</v>
      </c>
      <c r="H16" s="118">
        <f t="shared" si="4"/>
        <v>34</v>
      </c>
      <c r="I16" s="119">
        <v>22</v>
      </c>
      <c r="J16" s="119">
        <v>6</v>
      </c>
      <c r="K16" s="119"/>
      <c r="L16" s="119">
        <v>6</v>
      </c>
      <c r="M16" s="119"/>
      <c r="N16" s="118"/>
      <c r="O16" s="129"/>
      <c r="P16" s="118">
        <f t="shared" si="5"/>
        <v>83</v>
      </c>
      <c r="Q16" s="119">
        <v>63</v>
      </c>
      <c r="R16" s="119"/>
      <c r="S16" s="119"/>
      <c r="T16" s="119">
        <v>18</v>
      </c>
      <c r="U16" s="119">
        <v>2</v>
      </c>
      <c r="V16" s="119"/>
      <c r="W16" s="118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</row>
    <row r="17" spans="1:108" s="122" customFormat="1" ht="12.75">
      <c r="A17" s="120" t="s">
        <v>165</v>
      </c>
      <c r="B17" s="131" t="s">
        <v>134</v>
      </c>
      <c r="C17" s="116">
        <v>2</v>
      </c>
      <c r="D17" s="118"/>
      <c r="E17" s="113">
        <v>0</v>
      </c>
      <c r="F17" s="117">
        <f t="shared" si="2"/>
        <v>78</v>
      </c>
      <c r="G17" s="133">
        <f t="shared" si="3"/>
        <v>78</v>
      </c>
      <c r="H17" s="118">
        <f t="shared" si="4"/>
        <v>30</v>
      </c>
      <c r="I17" s="119">
        <v>20</v>
      </c>
      <c r="J17" s="119"/>
      <c r="K17" s="119">
        <v>4</v>
      </c>
      <c r="L17" s="119">
        <v>6</v>
      </c>
      <c r="M17" s="119"/>
      <c r="N17" s="118"/>
      <c r="O17" s="129"/>
      <c r="P17" s="118">
        <f t="shared" si="5"/>
        <v>48</v>
      </c>
      <c r="Q17" s="119">
        <v>42</v>
      </c>
      <c r="R17" s="119"/>
      <c r="S17" s="119"/>
      <c r="T17" s="119">
        <v>4</v>
      </c>
      <c r="U17" s="119">
        <v>2</v>
      </c>
      <c r="V17" s="119"/>
      <c r="W17" s="118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1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1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</row>
    <row r="18" spans="1:108" s="122" customFormat="1" ht="12.75">
      <c r="A18" s="120" t="s">
        <v>166</v>
      </c>
      <c r="B18" s="131" t="s">
        <v>136</v>
      </c>
      <c r="C18" s="116">
        <v>2</v>
      </c>
      <c r="D18" s="118"/>
      <c r="E18" s="113">
        <v>0</v>
      </c>
      <c r="F18" s="117">
        <f t="shared" si="2"/>
        <v>78</v>
      </c>
      <c r="G18" s="133">
        <f t="shared" si="3"/>
        <v>78</v>
      </c>
      <c r="H18" s="118">
        <f t="shared" si="4"/>
        <v>34</v>
      </c>
      <c r="I18" s="119">
        <v>28</v>
      </c>
      <c r="J18" s="119"/>
      <c r="K18" s="119">
        <v>4</v>
      </c>
      <c r="L18" s="119">
        <v>2</v>
      </c>
      <c r="M18" s="119"/>
      <c r="N18" s="118"/>
      <c r="O18" s="129"/>
      <c r="P18" s="118">
        <f t="shared" si="5"/>
        <v>44</v>
      </c>
      <c r="Q18" s="119">
        <v>42</v>
      </c>
      <c r="R18" s="119"/>
      <c r="S18" s="119"/>
      <c r="T18" s="119">
        <v>2</v>
      </c>
      <c r="U18" s="119"/>
      <c r="V18" s="119"/>
      <c r="W18" s="118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1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1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</row>
    <row r="19" spans="1:108" s="122" customFormat="1" ht="12.75">
      <c r="A19" s="120" t="s">
        <v>133</v>
      </c>
      <c r="B19" s="131" t="s">
        <v>13</v>
      </c>
      <c r="C19" s="116">
        <v>1.2</v>
      </c>
      <c r="D19" s="118"/>
      <c r="E19" s="113">
        <v>0</v>
      </c>
      <c r="F19" s="117">
        <f t="shared" si="2"/>
        <v>117</v>
      </c>
      <c r="G19" s="133">
        <f t="shared" si="3"/>
        <v>117</v>
      </c>
      <c r="H19" s="118">
        <f t="shared" si="4"/>
        <v>50</v>
      </c>
      <c r="I19" s="119"/>
      <c r="J19" s="119"/>
      <c r="K19" s="119"/>
      <c r="L19" s="119">
        <v>50</v>
      </c>
      <c r="M19" s="119"/>
      <c r="N19" s="118"/>
      <c r="O19" s="129"/>
      <c r="P19" s="118">
        <f t="shared" si="5"/>
        <v>67</v>
      </c>
      <c r="Q19" s="119"/>
      <c r="R19" s="119"/>
      <c r="S19" s="119"/>
      <c r="T19" s="119">
        <v>67</v>
      </c>
      <c r="U19" s="119"/>
      <c r="V19" s="119"/>
      <c r="W19" s="118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1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1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</row>
    <row r="20" spans="1:108" s="122" customFormat="1" ht="12.75">
      <c r="A20" s="120" t="s">
        <v>135</v>
      </c>
      <c r="B20" s="131" t="s">
        <v>167</v>
      </c>
      <c r="C20" s="116">
        <v>2</v>
      </c>
      <c r="D20" s="118"/>
      <c r="E20" s="113">
        <v>0</v>
      </c>
      <c r="F20" s="117">
        <f t="shared" si="2"/>
        <v>34</v>
      </c>
      <c r="G20" s="133">
        <f t="shared" si="3"/>
        <v>34</v>
      </c>
      <c r="H20" s="118"/>
      <c r="I20" s="119"/>
      <c r="J20" s="119"/>
      <c r="K20" s="119"/>
      <c r="L20" s="119"/>
      <c r="M20" s="119"/>
      <c r="N20" s="118"/>
      <c r="O20" s="129"/>
      <c r="P20" s="118">
        <f t="shared" si="5"/>
        <v>34</v>
      </c>
      <c r="Q20" s="119">
        <v>34</v>
      </c>
      <c r="R20" s="119"/>
      <c r="S20" s="119"/>
      <c r="T20" s="119"/>
      <c r="U20" s="119"/>
      <c r="V20" s="119"/>
      <c r="W20" s="118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1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1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</row>
    <row r="21" spans="1:108" s="122" customFormat="1" ht="12" customHeight="1">
      <c r="A21" s="120" t="s">
        <v>168</v>
      </c>
      <c r="B21" s="131" t="s">
        <v>169</v>
      </c>
      <c r="C21" s="116">
        <v>2</v>
      </c>
      <c r="D21" s="118"/>
      <c r="E21" s="113">
        <v>0</v>
      </c>
      <c r="F21" s="117">
        <f t="shared" si="2"/>
        <v>70</v>
      </c>
      <c r="G21" s="133">
        <f t="shared" si="3"/>
        <v>70</v>
      </c>
      <c r="H21" s="118">
        <f t="shared" si="4"/>
        <v>34</v>
      </c>
      <c r="I21" s="119">
        <v>22</v>
      </c>
      <c r="J21" s="119"/>
      <c r="K21" s="119">
        <v>4</v>
      </c>
      <c r="L21" s="119">
        <v>8</v>
      </c>
      <c r="M21" s="119"/>
      <c r="N21" s="118"/>
      <c r="O21" s="129"/>
      <c r="P21" s="118">
        <f t="shared" si="5"/>
        <v>36</v>
      </c>
      <c r="Q21" s="119">
        <v>18</v>
      </c>
      <c r="R21" s="119"/>
      <c r="S21" s="119"/>
      <c r="T21" s="119">
        <v>18</v>
      </c>
      <c r="U21" s="119"/>
      <c r="V21" s="119"/>
      <c r="W21" s="118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1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1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</row>
    <row r="22" spans="1:108" s="128" customFormat="1" ht="21.75" customHeight="1">
      <c r="A22" s="115" t="s">
        <v>170</v>
      </c>
      <c r="B22" s="130" t="s">
        <v>171</v>
      </c>
      <c r="C22" s="118"/>
      <c r="D22" s="118"/>
      <c r="E22" s="118"/>
      <c r="F22" s="117">
        <f t="shared" si="2"/>
        <v>520</v>
      </c>
      <c r="G22" s="133">
        <f t="shared" si="3"/>
        <v>520</v>
      </c>
      <c r="H22" s="118">
        <f t="shared" si="4"/>
        <v>248</v>
      </c>
      <c r="I22" s="118">
        <f>SUM(I23:I25)</f>
        <v>150</v>
      </c>
      <c r="J22" s="118"/>
      <c r="K22" s="118"/>
      <c r="L22" s="118">
        <f>SUM(L23:L25)</f>
        <v>86</v>
      </c>
      <c r="M22" s="118">
        <f>SUM(M23:M25)</f>
        <v>12</v>
      </c>
      <c r="N22" s="118"/>
      <c r="O22" s="118"/>
      <c r="P22" s="118">
        <f>SUM(P23:P25)</f>
        <v>272</v>
      </c>
      <c r="Q22" s="118">
        <f>SUM(Q23:Q25)</f>
        <v>164</v>
      </c>
      <c r="R22" s="118"/>
      <c r="S22" s="118"/>
      <c r="T22" s="118">
        <f>SUM(T23:T25)</f>
        <v>98</v>
      </c>
      <c r="U22" s="118">
        <f>SUM(U23:U25)</f>
        <v>10</v>
      </c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  <c r="AG22" s="118"/>
      <c r="AH22" s="118"/>
      <c r="AI22" s="118"/>
      <c r="AJ22" s="118"/>
      <c r="AK22" s="118"/>
      <c r="AL22" s="118"/>
      <c r="AM22" s="118"/>
      <c r="AN22" s="118"/>
      <c r="AO22" s="118"/>
      <c r="AP22" s="118"/>
      <c r="AQ22" s="118"/>
      <c r="AR22" s="118"/>
      <c r="AS22" s="118"/>
      <c r="AT22" s="118"/>
      <c r="AU22" s="118"/>
      <c r="AV22" s="118"/>
      <c r="AW22" s="118"/>
      <c r="AX22" s="118"/>
      <c r="AY22" s="118"/>
      <c r="AZ22" s="118"/>
      <c r="BA22" s="118"/>
      <c r="BB22" s="118"/>
      <c r="BC22" s="118"/>
      <c r="BD22" s="118"/>
      <c r="BE22" s="118"/>
      <c r="BF22" s="118"/>
      <c r="BG22" s="118"/>
      <c r="BH22" s="118"/>
      <c r="BI22" s="118"/>
      <c r="BJ22" s="118"/>
      <c r="BK22" s="118"/>
      <c r="BL22" s="118"/>
      <c r="BM22" s="118"/>
      <c r="BN22" s="118"/>
      <c r="BO22" s="118"/>
      <c r="BP22" s="118"/>
      <c r="BQ22" s="118"/>
      <c r="BR22" s="118"/>
      <c r="BS22" s="127"/>
      <c r="BT22" s="127"/>
      <c r="BU22" s="127"/>
      <c r="BV22" s="127"/>
      <c r="BW22" s="127"/>
      <c r="BX22" s="127"/>
      <c r="BY22" s="127"/>
      <c r="BZ22" s="127"/>
      <c r="CA22" s="127"/>
      <c r="CB22" s="127"/>
      <c r="CC22" s="127"/>
      <c r="CD22" s="127"/>
      <c r="CE22" s="127"/>
      <c r="CF22" s="127"/>
      <c r="CG22" s="127"/>
      <c r="CH22" s="127"/>
      <c r="CI22" s="127"/>
      <c r="CJ22" s="127"/>
      <c r="CK22" s="127"/>
      <c r="CL22" s="127"/>
      <c r="CM22" s="127"/>
      <c r="CN22" s="127"/>
      <c r="CO22" s="127"/>
      <c r="CP22" s="127"/>
      <c r="CQ22" s="127"/>
      <c r="CR22" s="127"/>
      <c r="CS22" s="127"/>
      <c r="CT22" s="127"/>
      <c r="CU22" s="127"/>
      <c r="CV22" s="127"/>
      <c r="CW22" s="127"/>
      <c r="CX22" s="127"/>
      <c r="CY22" s="127"/>
      <c r="CZ22" s="127"/>
      <c r="DA22" s="127"/>
      <c r="DB22" s="127"/>
      <c r="DC22" s="127"/>
      <c r="DD22" s="127"/>
    </row>
    <row r="23" spans="1:108" s="122" customFormat="1" ht="12" customHeight="1">
      <c r="A23" s="120" t="s">
        <v>172</v>
      </c>
      <c r="B23" s="131" t="s">
        <v>142</v>
      </c>
      <c r="C23" s="118"/>
      <c r="D23" s="118">
        <v>1.2</v>
      </c>
      <c r="E23" s="113">
        <v>0</v>
      </c>
      <c r="F23" s="117">
        <f t="shared" si="2"/>
        <v>95</v>
      </c>
      <c r="G23" s="133">
        <f t="shared" si="3"/>
        <v>95</v>
      </c>
      <c r="H23" s="118">
        <f t="shared" si="4"/>
        <v>40</v>
      </c>
      <c r="I23" s="119">
        <v>18</v>
      </c>
      <c r="J23" s="119"/>
      <c r="K23" s="119"/>
      <c r="L23" s="119">
        <v>20</v>
      </c>
      <c r="M23" s="119">
        <v>2</v>
      </c>
      <c r="N23" s="118"/>
      <c r="O23" s="113"/>
      <c r="P23" s="118">
        <f t="shared" si="5"/>
        <v>55</v>
      </c>
      <c r="Q23" s="119">
        <v>31</v>
      </c>
      <c r="R23" s="119"/>
      <c r="S23" s="119"/>
      <c r="T23" s="119">
        <v>20</v>
      </c>
      <c r="U23" s="119">
        <v>4</v>
      </c>
      <c r="V23" s="119"/>
      <c r="W23" s="118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1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1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</row>
    <row r="24" spans="1:108" s="122" customFormat="1" ht="12" customHeight="1">
      <c r="A24" s="120" t="s">
        <v>173</v>
      </c>
      <c r="B24" s="131" t="s">
        <v>14</v>
      </c>
      <c r="C24" s="118"/>
      <c r="D24" s="118">
        <v>1.2</v>
      </c>
      <c r="E24" s="113">
        <v>0</v>
      </c>
      <c r="F24" s="117">
        <f t="shared" si="2"/>
        <v>290</v>
      </c>
      <c r="G24" s="133">
        <f t="shared" si="3"/>
        <v>290</v>
      </c>
      <c r="H24" s="118">
        <f t="shared" si="4"/>
        <v>128</v>
      </c>
      <c r="I24" s="119">
        <v>82</v>
      </c>
      <c r="J24" s="119"/>
      <c r="K24" s="119"/>
      <c r="L24" s="119">
        <v>38</v>
      </c>
      <c r="M24" s="119">
        <v>8</v>
      </c>
      <c r="N24" s="118"/>
      <c r="O24" s="113"/>
      <c r="P24" s="118">
        <f t="shared" si="5"/>
        <v>162</v>
      </c>
      <c r="Q24" s="119">
        <v>102</v>
      </c>
      <c r="R24" s="119"/>
      <c r="S24" s="119"/>
      <c r="T24" s="119">
        <v>58</v>
      </c>
      <c r="U24" s="119">
        <v>2</v>
      </c>
      <c r="V24" s="119"/>
      <c r="W24" s="118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1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</row>
    <row r="25" spans="1:108" s="122" customFormat="1" ht="12" customHeight="1">
      <c r="A25" s="120" t="s">
        <v>174</v>
      </c>
      <c r="B25" s="131" t="s">
        <v>144</v>
      </c>
      <c r="C25" s="118">
        <v>1.2</v>
      </c>
      <c r="D25" s="118"/>
      <c r="E25" s="113">
        <v>0</v>
      </c>
      <c r="F25" s="117">
        <f t="shared" si="2"/>
        <v>135</v>
      </c>
      <c r="G25" s="133">
        <f t="shared" si="3"/>
        <v>135</v>
      </c>
      <c r="H25" s="118">
        <f t="shared" si="4"/>
        <v>80</v>
      </c>
      <c r="I25" s="119">
        <v>50</v>
      </c>
      <c r="J25" s="119"/>
      <c r="K25" s="119"/>
      <c r="L25" s="119">
        <v>28</v>
      </c>
      <c r="M25" s="119">
        <v>2</v>
      </c>
      <c r="N25" s="118"/>
      <c r="O25" s="113"/>
      <c r="P25" s="118">
        <f t="shared" si="5"/>
        <v>55</v>
      </c>
      <c r="Q25" s="119">
        <v>31</v>
      </c>
      <c r="R25" s="119"/>
      <c r="S25" s="119"/>
      <c r="T25" s="119">
        <v>20</v>
      </c>
      <c r="U25" s="119">
        <v>4</v>
      </c>
      <c r="V25" s="119"/>
      <c r="W25" s="118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1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1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</row>
    <row r="26" spans="1:70" s="49" customFormat="1" ht="33.75" customHeight="1">
      <c r="A26" s="52" t="s">
        <v>36</v>
      </c>
      <c r="B26" s="53" t="s">
        <v>37</v>
      </c>
      <c r="C26" s="53"/>
      <c r="D26" s="53"/>
      <c r="E26" s="53">
        <f aca="true" t="shared" si="6" ref="E26:L26">E27+E28+E29+E30</f>
        <v>0</v>
      </c>
      <c r="F26" s="53">
        <f t="shared" si="6"/>
        <v>468</v>
      </c>
      <c r="G26" s="53">
        <f t="shared" si="6"/>
        <v>468</v>
      </c>
      <c r="H26" s="53">
        <f t="shared" si="6"/>
        <v>0</v>
      </c>
      <c r="I26" s="53">
        <f t="shared" si="6"/>
        <v>0</v>
      </c>
      <c r="J26" s="53">
        <f t="shared" si="6"/>
        <v>0</v>
      </c>
      <c r="K26" s="53">
        <f t="shared" si="6"/>
        <v>0</v>
      </c>
      <c r="L26" s="53">
        <f t="shared" si="6"/>
        <v>0</v>
      </c>
      <c r="M26" s="53"/>
      <c r="N26" s="53">
        <f>N27+N28+N29+N30</f>
        <v>0</v>
      </c>
      <c r="O26" s="53">
        <f>O27+O28+O29+O30</f>
        <v>0</v>
      </c>
      <c r="P26" s="53">
        <f>P27+P28+P29+P30</f>
        <v>0</v>
      </c>
      <c r="Q26" s="53">
        <f aca="true" t="shared" si="7" ref="Q26:W26">Q27+Q28+Q29+Q30</f>
        <v>0</v>
      </c>
      <c r="R26" s="53">
        <f t="shared" si="7"/>
        <v>0</v>
      </c>
      <c r="S26" s="53">
        <f t="shared" si="7"/>
        <v>0</v>
      </c>
      <c r="T26" s="53">
        <f t="shared" si="7"/>
        <v>0</v>
      </c>
      <c r="U26" s="53">
        <f t="shared" si="7"/>
        <v>0</v>
      </c>
      <c r="V26" s="53">
        <f t="shared" si="7"/>
        <v>0</v>
      </c>
      <c r="W26" s="53">
        <f t="shared" si="7"/>
        <v>0</v>
      </c>
      <c r="X26" s="53">
        <f aca="true" t="shared" si="8" ref="X26:BR26">X27+X28+X29+X30</f>
        <v>138</v>
      </c>
      <c r="Y26" s="53">
        <f t="shared" si="8"/>
        <v>78</v>
      </c>
      <c r="Z26" s="53">
        <f t="shared" si="8"/>
        <v>16</v>
      </c>
      <c r="AA26" s="53">
        <f t="shared" si="8"/>
        <v>8</v>
      </c>
      <c r="AB26" s="53">
        <f t="shared" si="8"/>
        <v>32</v>
      </c>
      <c r="AC26" s="53"/>
      <c r="AD26" s="53">
        <f t="shared" si="8"/>
        <v>0</v>
      </c>
      <c r="AE26" s="53">
        <f t="shared" si="8"/>
        <v>4</v>
      </c>
      <c r="AF26" s="53">
        <f>AF27+AF28+AF29+AF30</f>
        <v>92</v>
      </c>
      <c r="AG26" s="53">
        <f aca="true" t="shared" si="9" ref="AG26:AM26">AG27+AG28+AG29+AG30</f>
        <v>0</v>
      </c>
      <c r="AH26" s="53">
        <f t="shared" si="9"/>
        <v>8</v>
      </c>
      <c r="AI26" s="53">
        <f t="shared" si="9"/>
        <v>0</v>
      </c>
      <c r="AJ26" s="53">
        <f t="shared" si="9"/>
        <v>82</v>
      </c>
      <c r="AK26" s="53">
        <f t="shared" si="9"/>
        <v>0</v>
      </c>
      <c r="AL26" s="53">
        <f t="shared" si="9"/>
        <v>0</v>
      </c>
      <c r="AM26" s="53">
        <f t="shared" si="9"/>
        <v>2</v>
      </c>
      <c r="AN26" s="53">
        <f t="shared" si="8"/>
        <v>36</v>
      </c>
      <c r="AO26" s="53">
        <f t="shared" si="8"/>
        <v>0</v>
      </c>
      <c r="AP26" s="53">
        <f t="shared" si="8"/>
        <v>0</v>
      </c>
      <c r="AQ26" s="53">
        <f t="shared" si="8"/>
        <v>0</v>
      </c>
      <c r="AR26" s="53">
        <f t="shared" si="8"/>
        <v>34</v>
      </c>
      <c r="AS26" s="53"/>
      <c r="AT26" s="53">
        <f t="shared" si="8"/>
        <v>0</v>
      </c>
      <c r="AU26" s="53">
        <f t="shared" si="8"/>
        <v>2</v>
      </c>
      <c r="AV26" s="53">
        <f t="shared" si="8"/>
        <v>54</v>
      </c>
      <c r="AW26" s="53">
        <f t="shared" si="8"/>
        <v>0</v>
      </c>
      <c r="AX26" s="53">
        <f t="shared" si="8"/>
        <v>4</v>
      </c>
      <c r="AY26" s="53">
        <f t="shared" si="8"/>
        <v>0</v>
      </c>
      <c r="AZ26" s="53">
        <f t="shared" si="8"/>
        <v>48</v>
      </c>
      <c r="BA26" s="53"/>
      <c r="BB26" s="53">
        <f t="shared" si="8"/>
        <v>0</v>
      </c>
      <c r="BC26" s="53">
        <f t="shared" si="8"/>
        <v>2</v>
      </c>
      <c r="BD26" s="53">
        <f t="shared" si="8"/>
        <v>132</v>
      </c>
      <c r="BE26" s="53">
        <f t="shared" si="8"/>
        <v>14</v>
      </c>
      <c r="BF26" s="53">
        <f t="shared" si="8"/>
        <v>6</v>
      </c>
      <c r="BG26" s="53">
        <f t="shared" si="8"/>
        <v>32</v>
      </c>
      <c r="BH26" s="53">
        <f t="shared" si="8"/>
        <v>78</v>
      </c>
      <c r="BI26" s="53"/>
      <c r="BJ26" s="53">
        <f t="shared" si="8"/>
        <v>0</v>
      </c>
      <c r="BK26" s="53">
        <f t="shared" si="8"/>
        <v>2</v>
      </c>
      <c r="BL26" s="53">
        <f t="shared" si="8"/>
        <v>16</v>
      </c>
      <c r="BM26" s="53">
        <f t="shared" si="8"/>
        <v>0</v>
      </c>
      <c r="BN26" s="53">
        <f t="shared" si="8"/>
        <v>0</v>
      </c>
      <c r="BO26" s="53">
        <f t="shared" si="8"/>
        <v>0</v>
      </c>
      <c r="BP26" s="53">
        <f t="shared" si="8"/>
        <v>16</v>
      </c>
      <c r="BQ26" s="53">
        <f t="shared" si="8"/>
        <v>0</v>
      </c>
      <c r="BR26" s="53">
        <f t="shared" si="8"/>
        <v>0</v>
      </c>
    </row>
    <row r="27" spans="1:70" ht="15.75" customHeight="1">
      <c r="A27" s="51" t="s">
        <v>38</v>
      </c>
      <c r="B27" s="47" t="s">
        <v>39</v>
      </c>
      <c r="C27" s="47">
        <v>7</v>
      </c>
      <c r="D27" s="47"/>
      <c r="E27" s="47">
        <f>G27-F27</f>
        <v>0</v>
      </c>
      <c r="F27" s="81">
        <v>48</v>
      </c>
      <c r="G27" s="47">
        <f aca="true" t="shared" si="10" ref="G27:G48">X27+AF27+AN27+AV27+BD27+BL27</f>
        <v>48</v>
      </c>
      <c r="H27" s="10"/>
      <c r="I27" s="8"/>
      <c r="J27" s="8"/>
      <c r="K27" s="8"/>
      <c r="L27" s="8"/>
      <c r="M27" s="8"/>
      <c r="N27" s="8"/>
      <c r="O27" s="8"/>
      <c r="P27" s="21"/>
      <c r="Q27" s="8"/>
      <c r="R27" s="8"/>
      <c r="S27" s="9"/>
      <c r="T27" s="9"/>
      <c r="U27" s="9"/>
      <c r="V27" s="9"/>
      <c r="W27" s="9"/>
      <c r="X27" s="10">
        <f>AE27+AD27+AC27+AB27+AA27+Z27+Y27</f>
        <v>0</v>
      </c>
      <c r="Y27" s="8"/>
      <c r="Z27" s="8"/>
      <c r="AA27" s="8"/>
      <c r="AB27" s="8"/>
      <c r="AC27" s="8"/>
      <c r="AD27" s="8"/>
      <c r="AE27" s="8"/>
      <c r="AF27" s="21">
        <f>AG27+AH27+AI27+AJ27+AM27+AK27+AL27</f>
        <v>0</v>
      </c>
      <c r="AG27" s="8"/>
      <c r="AH27" s="8"/>
      <c r="AI27" s="9"/>
      <c r="AJ27" s="9"/>
      <c r="AK27" s="9"/>
      <c r="AL27" s="9"/>
      <c r="AM27" s="9"/>
      <c r="AN27" s="10">
        <f>AO27+AP27+AQ27+AR27+AU27</f>
        <v>0</v>
      </c>
      <c r="AO27" s="9"/>
      <c r="AP27" s="9"/>
      <c r="AQ27" s="9"/>
      <c r="AR27" s="9"/>
      <c r="AS27" s="9"/>
      <c r="AT27" s="9"/>
      <c r="AU27" s="9"/>
      <c r="AV27" s="10">
        <f aca="true" t="shared" si="11" ref="AV27:AV65">AW27+AX27+AY27+AZ27+BC27</f>
        <v>0</v>
      </c>
      <c r="AW27" s="9"/>
      <c r="AX27" s="9"/>
      <c r="AY27" s="9"/>
      <c r="AZ27" s="9"/>
      <c r="BA27" s="9"/>
      <c r="BB27" s="9"/>
      <c r="BC27" s="9"/>
      <c r="BD27" s="10">
        <f>BE27+BG27+BH27+BK27+BF27+BI27+BJ27</f>
        <v>48</v>
      </c>
      <c r="BE27" s="9">
        <v>14</v>
      </c>
      <c r="BF27" s="9"/>
      <c r="BG27" s="9">
        <v>32</v>
      </c>
      <c r="BH27" s="9"/>
      <c r="BI27" s="9"/>
      <c r="BJ27" s="9"/>
      <c r="BK27" s="9">
        <v>2</v>
      </c>
      <c r="BL27" s="10">
        <f>BM27+BN27+BO27+BP27+BR27</f>
        <v>0</v>
      </c>
      <c r="BM27" s="9"/>
      <c r="BN27" s="9"/>
      <c r="BO27" s="9"/>
      <c r="BP27" s="9"/>
      <c r="BQ27" s="9"/>
      <c r="BR27" s="9"/>
    </row>
    <row r="28" spans="1:70" ht="13.5" customHeight="1">
      <c r="A28" s="51" t="s">
        <v>40</v>
      </c>
      <c r="B28" s="47" t="s">
        <v>12</v>
      </c>
      <c r="C28" s="47">
        <v>3</v>
      </c>
      <c r="D28" s="47"/>
      <c r="E28" s="47">
        <f>G28-F28</f>
        <v>0</v>
      </c>
      <c r="F28" s="81">
        <v>70</v>
      </c>
      <c r="G28" s="47">
        <f t="shared" si="10"/>
        <v>70</v>
      </c>
      <c r="H28" s="10"/>
      <c r="I28" s="61"/>
      <c r="J28" s="61"/>
      <c r="K28" s="61"/>
      <c r="L28" s="61"/>
      <c r="M28" s="61"/>
      <c r="N28" s="61"/>
      <c r="O28" s="61"/>
      <c r="P28" s="21"/>
      <c r="Q28" s="62"/>
      <c r="R28" s="62"/>
      <c r="S28" s="62"/>
      <c r="T28" s="63"/>
      <c r="U28" s="63"/>
      <c r="V28" s="63"/>
      <c r="W28" s="63"/>
      <c r="X28" s="10">
        <f>AE28+AD28+AC28+AB28+AA28+Z28+Y28</f>
        <v>70</v>
      </c>
      <c r="Y28" s="61">
        <v>50</v>
      </c>
      <c r="Z28" s="61">
        <v>12</v>
      </c>
      <c r="AA28" s="61">
        <v>6</v>
      </c>
      <c r="AB28" s="61"/>
      <c r="AC28" s="61"/>
      <c r="AD28" s="61"/>
      <c r="AE28" s="61">
        <v>2</v>
      </c>
      <c r="AF28" s="21">
        <f>AG28+AH28+AI28+AJ28+AM28+AK28+AL28</f>
        <v>0</v>
      </c>
      <c r="AG28" s="62"/>
      <c r="AH28" s="62"/>
      <c r="AI28" s="62"/>
      <c r="AJ28" s="63"/>
      <c r="AK28" s="63"/>
      <c r="AL28" s="63"/>
      <c r="AM28" s="63"/>
      <c r="AN28" s="10">
        <f aca="true" t="shared" si="12" ref="AN28:AN72">AO28+AP28+AQ28+AR28+AU28</f>
        <v>0</v>
      </c>
      <c r="AO28" s="6"/>
      <c r="AP28" s="6"/>
      <c r="AQ28" s="6"/>
      <c r="AR28" s="6"/>
      <c r="AS28" s="6"/>
      <c r="AT28" s="6"/>
      <c r="AU28" s="6"/>
      <c r="AV28" s="10">
        <f t="shared" si="11"/>
        <v>0</v>
      </c>
      <c r="AW28" s="6"/>
      <c r="AX28" s="6"/>
      <c r="AY28" s="6"/>
      <c r="AZ28" s="6"/>
      <c r="BA28" s="6"/>
      <c r="BB28" s="6"/>
      <c r="BC28" s="6"/>
      <c r="BD28" s="10">
        <f>BE28+BG28+BH28+BK28+BF28</f>
        <v>0</v>
      </c>
      <c r="BE28" s="6"/>
      <c r="BF28" s="6"/>
      <c r="BG28" s="6"/>
      <c r="BH28" s="6"/>
      <c r="BI28" s="6"/>
      <c r="BJ28" s="6"/>
      <c r="BK28" s="6"/>
      <c r="BL28" s="10">
        <f aca="true" t="shared" si="13" ref="BL28:BL72">BM28+BN28+BO28+BP28+BR28</f>
        <v>0</v>
      </c>
      <c r="BM28" s="6"/>
      <c r="BN28" s="6"/>
      <c r="BO28" s="6"/>
      <c r="BP28" s="6"/>
      <c r="BQ28" s="6"/>
      <c r="BR28" s="6"/>
    </row>
    <row r="29" spans="1:70" ht="21.75" customHeight="1">
      <c r="A29" s="51" t="s">
        <v>41</v>
      </c>
      <c r="B29" s="47" t="s">
        <v>42</v>
      </c>
      <c r="C29" s="47">
        <v>7</v>
      </c>
      <c r="D29" s="47"/>
      <c r="E29" s="47">
        <f>G29-F29</f>
        <v>0</v>
      </c>
      <c r="F29" s="81">
        <v>175</v>
      </c>
      <c r="G29" s="47">
        <f t="shared" si="10"/>
        <v>175</v>
      </c>
      <c r="H29" s="10"/>
      <c r="I29" s="61"/>
      <c r="J29" s="61"/>
      <c r="K29" s="61"/>
      <c r="L29" s="61"/>
      <c r="M29" s="61"/>
      <c r="N29" s="61"/>
      <c r="O29" s="61"/>
      <c r="P29" s="21"/>
      <c r="Q29" s="61"/>
      <c r="R29" s="61"/>
      <c r="S29" s="61"/>
      <c r="T29" s="64"/>
      <c r="U29" s="64"/>
      <c r="V29" s="64"/>
      <c r="W29" s="64"/>
      <c r="X29" s="10">
        <f>AE29+AD29+AC29+AB29+AA29+Z29+Y29</f>
        <v>34</v>
      </c>
      <c r="Y29" s="61">
        <v>28</v>
      </c>
      <c r="Z29" s="61">
        <v>4</v>
      </c>
      <c r="AA29" s="61"/>
      <c r="AB29" s="61"/>
      <c r="AC29" s="61"/>
      <c r="AD29" s="61"/>
      <c r="AE29" s="61">
        <v>2</v>
      </c>
      <c r="AF29" s="21">
        <f>AG29+AH29+AI29+AJ29+AM29+AK29+AL29</f>
        <v>46</v>
      </c>
      <c r="AG29" s="61"/>
      <c r="AH29" s="61">
        <v>8</v>
      </c>
      <c r="AI29" s="61"/>
      <c r="AJ29" s="64">
        <v>36</v>
      </c>
      <c r="AK29" s="64"/>
      <c r="AL29" s="64"/>
      <c r="AM29" s="64">
        <v>2</v>
      </c>
      <c r="AN29" s="10">
        <f t="shared" si="12"/>
        <v>18</v>
      </c>
      <c r="AO29" s="64"/>
      <c r="AP29" s="64"/>
      <c r="AQ29" s="64"/>
      <c r="AR29" s="64">
        <v>16</v>
      </c>
      <c r="AS29" s="64"/>
      <c r="AT29" s="64"/>
      <c r="AU29" s="64">
        <v>2</v>
      </c>
      <c r="AV29" s="10">
        <f t="shared" si="11"/>
        <v>27</v>
      </c>
      <c r="AW29" s="64"/>
      <c r="AX29" s="64">
        <v>4</v>
      </c>
      <c r="AY29" s="64"/>
      <c r="AZ29" s="64">
        <v>21</v>
      </c>
      <c r="BA29" s="64"/>
      <c r="BB29" s="64"/>
      <c r="BC29" s="64">
        <v>2</v>
      </c>
      <c r="BD29" s="10">
        <f>BE29+BG29+BH29+BK29+BF29</f>
        <v>50</v>
      </c>
      <c r="BE29" s="64"/>
      <c r="BF29" s="64">
        <v>6</v>
      </c>
      <c r="BG29" s="64"/>
      <c r="BH29" s="64">
        <v>44</v>
      </c>
      <c r="BI29" s="64"/>
      <c r="BJ29" s="64"/>
      <c r="BK29" s="64"/>
      <c r="BL29" s="10">
        <f t="shared" si="13"/>
        <v>0</v>
      </c>
      <c r="BM29" s="64"/>
      <c r="BN29" s="64"/>
      <c r="BO29" s="64"/>
      <c r="BP29" s="64"/>
      <c r="BQ29" s="64"/>
      <c r="BR29" s="64"/>
    </row>
    <row r="30" spans="1:70" ht="15.75" customHeight="1">
      <c r="A30" s="51" t="s">
        <v>43</v>
      </c>
      <c r="B30" s="47" t="s">
        <v>13</v>
      </c>
      <c r="C30" s="88" t="s">
        <v>156</v>
      </c>
      <c r="D30" s="47"/>
      <c r="E30" s="47">
        <f>G30-F30</f>
        <v>0</v>
      </c>
      <c r="F30" s="81">
        <v>175</v>
      </c>
      <c r="G30" s="47">
        <f t="shared" si="10"/>
        <v>175</v>
      </c>
      <c r="H30" s="10"/>
      <c r="I30" s="61"/>
      <c r="J30" s="61"/>
      <c r="K30" s="61"/>
      <c r="L30" s="61"/>
      <c r="M30" s="61"/>
      <c r="N30" s="61"/>
      <c r="O30" s="61"/>
      <c r="P30" s="21"/>
      <c r="Q30" s="61"/>
      <c r="R30" s="61"/>
      <c r="S30" s="61"/>
      <c r="T30" s="64"/>
      <c r="U30" s="64"/>
      <c r="V30" s="64"/>
      <c r="W30" s="64"/>
      <c r="X30" s="10">
        <f>AE30+AD30+AC30+AB30+AA30+Z30+Y30</f>
        <v>34</v>
      </c>
      <c r="Y30" s="61"/>
      <c r="Z30" s="61"/>
      <c r="AA30" s="61">
        <v>2</v>
      </c>
      <c r="AB30" s="61">
        <v>32</v>
      </c>
      <c r="AC30" s="61"/>
      <c r="AD30" s="61"/>
      <c r="AE30" s="61"/>
      <c r="AF30" s="21">
        <f>AG30+AH30+AI30+AJ30+AM30+AK30+AL30</f>
        <v>46</v>
      </c>
      <c r="AG30" s="61"/>
      <c r="AH30" s="61"/>
      <c r="AI30" s="61"/>
      <c r="AJ30" s="64">
        <v>46</v>
      </c>
      <c r="AK30" s="64"/>
      <c r="AL30" s="64"/>
      <c r="AM30" s="64"/>
      <c r="AN30" s="10">
        <f t="shared" si="12"/>
        <v>18</v>
      </c>
      <c r="AO30" s="64"/>
      <c r="AP30" s="64"/>
      <c r="AQ30" s="64"/>
      <c r="AR30" s="64">
        <v>18</v>
      </c>
      <c r="AS30" s="64"/>
      <c r="AT30" s="64"/>
      <c r="AU30" s="64"/>
      <c r="AV30" s="10">
        <f t="shared" si="11"/>
        <v>27</v>
      </c>
      <c r="AW30" s="64"/>
      <c r="AX30" s="64"/>
      <c r="AY30" s="64"/>
      <c r="AZ30" s="64">
        <v>27</v>
      </c>
      <c r="BA30" s="64"/>
      <c r="BB30" s="64"/>
      <c r="BC30" s="64"/>
      <c r="BD30" s="10">
        <f aca="true" t="shared" si="14" ref="BD30:BD72">BE30+BG30+BH30+BK30+BF30</f>
        <v>34</v>
      </c>
      <c r="BE30" s="64"/>
      <c r="BF30" s="64"/>
      <c r="BG30" s="64"/>
      <c r="BH30" s="64">
        <v>34</v>
      </c>
      <c r="BI30" s="64"/>
      <c r="BJ30" s="64"/>
      <c r="BK30" s="64"/>
      <c r="BL30" s="10">
        <f t="shared" si="13"/>
        <v>16</v>
      </c>
      <c r="BM30" s="64"/>
      <c r="BN30" s="64"/>
      <c r="BO30" s="64"/>
      <c r="BP30" s="64">
        <v>16</v>
      </c>
      <c r="BQ30" s="64"/>
      <c r="BR30" s="64"/>
    </row>
    <row r="31" spans="1:70" s="49" customFormat="1" ht="48" customHeight="1">
      <c r="A31" s="52" t="s">
        <v>44</v>
      </c>
      <c r="B31" s="53" t="s">
        <v>45</v>
      </c>
      <c r="C31" s="53"/>
      <c r="D31" s="53"/>
      <c r="E31" s="53">
        <f>E32+E33+E34</f>
        <v>0</v>
      </c>
      <c r="F31" s="53">
        <f>F32+F33+F34</f>
        <v>144</v>
      </c>
      <c r="G31" s="53">
        <f>G32+G33+G34</f>
        <v>144</v>
      </c>
      <c r="H31" s="10"/>
      <c r="I31" s="53"/>
      <c r="J31" s="53"/>
      <c r="K31" s="53"/>
      <c r="L31" s="53"/>
      <c r="M31" s="53"/>
      <c r="N31" s="53"/>
      <c r="O31" s="53"/>
      <c r="P31" s="21"/>
      <c r="Q31" s="53"/>
      <c r="R31" s="53"/>
      <c r="S31" s="53"/>
      <c r="T31" s="53"/>
      <c r="U31" s="53"/>
      <c r="V31" s="53"/>
      <c r="W31" s="53"/>
      <c r="X31" s="10">
        <f>Y31+Z31+AA31+AB31+AE31</f>
        <v>80</v>
      </c>
      <c r="Y31" s="53">
        <f aca="true" t="shared" si="15" ref="Y31:BR31">Y32+Y33+Y34</f>
        <v>24</v>
      </c>
      <c r="Z31" s="53">
        <f t="shared" si="15"/>
        <v>0</v>
      </c>
      <c r="AA31" s="53">
        <f t="shared" si="15"/>
        <v>2</v>
      </c>
      <c r="AB31" s="53">
        <f t="shared" si="15"/>
        <v>52</v>
      </c>
      <c r="AC31" s="53"/>
      <c r="AD31" s="53">
        <f t="shared" si="15"/>
        <v>0</v>
      </c>
      <c r="AE31" s="53">
        <f t="shared" si="15"/>
        <v>2</v>
      </c>
      <c r="AF31" s="21">
        <f>AG31+AH31+AI31+AJ31+AM31</f>
        <v>64</v>
      </c>
      <c r="AG31" s="53">
        <f t="shared" si="15"/>
        <v>22</v>
      </c>
      <c r="AH31" s="53">
        <f t="shared" si="15"/>
        <v>8</v>
      </c>
      <c r="AI31" s="53">
        <f t="shared" si="15"/>
        <v>0</v>
      </c>
      <c r="AJ31" s="53">
        <f t="shared" si="15"/>
        <v>30</v>
      </c>
      <c r="AK31" s="53"/>
      <c r="AL31" s="53">
        <f t="shared" si="15"/>
        <v>0</v>
      </c>
      <c r="AM31" s="53">
        <f t="shared" si="15"/>
        <v>4</v>
      </c>
      <c r="AN31" s="10">
        <f t="shared" si="12"/>
        <v>0</v>
      </c>
      <c r="AO31" s="53">
        <f t="shared" si="15"/>
        <v>0</v>
      </c>
      <c r="AP31" s="53">
        <f t="shared" si="15"/>
        <v>0</v>
      </c>
      <c r="AQ31" s="53">
        <f t="shared" si="15"/>
        <v>0</v>
      </c>
      <c r="AR31" s="53">
        <f t="shared" si="15"/>
        <v>0</v>
      </c>
      <c r="AS31" s="53"/>
      <c r="AT31" s="53">
        <f t="shared" si="15"/>
        <v>0</v>
      </c>
      <c r="AU31" s="53">
        <f t="shared" si="15"/>
        <v>0</v>
      </c>
      <c r="AV31" s="10">
        <f t="shared" si="11"/>
        <v>0</v>
      </c>
      <c r="AW31" s="53">
        <f t="shared" si="15"/>
        <v>0</v>
      </c>
      <c r="AX31" s="53">
        <f t="shared" si="15"/>
        <v>0</v>
      </c>
      <c r="AY31" s="53">
        <f t="shared" si="15"/>
        <v>0</v>
      </c>
      <c r="AZ31" s="53">
        <f t="shared" si="15"/>
        <v>0</v>
      </c>
      <c r="BA31" s="53"/>
      <c r="BB31" s="53">
        <f t="shared" si="15"/>
        <v>0</v>
      </c>
      <c r="BC31" s="53">
        <f t="shared" si="15"/>
        <v>0</v>
      </c>
      <c r="BD31" s="10">
        <f t="shared" si="14"/>
        <v>0</v>
      </c>
      <c r="BE31" s="53">
        <f t="shared" si="15"/>
        <v>0</v>
      </c>
      <c r="BF31" s="53">
        <f t="shared" si="15"/>
        <v>0</v>
      </c>
      <c r="BG31" s="53">
        <f t="shared" si="15"/>
        <v>0</v>
      </c>
      <c r="BH31" s="53">
        <f t="shared" si="15"/>
        <v>0</v>
      </c>
      <c r="BI31" s="53"/>
      <c r="BJ31" s="53">
        <f t="shared" si="15"/>
        <v>0</v>
      </c>
      <c r="BK31" s="53">
        <f t="shared" si="15"/>
        <v>0</v>
      </c>
      <c r="BL31" s="10">
        <f t="shared" si="13"/>
        <v>0</v>
      </c>
      <c r="BM31" s="53">
        <f t="shared" si="15"/>
        <v>0</v>
      </c>
      <c r="BN31" s="53">
        <f t="shared" si="15"/>
        <v>0</v>
      </c>
      <c r="BO31" s="53">
        <f t="shared" si="15"/>
        <v>0</v>
      </c>
      <c r="BP31" s="53">
        <f t="shared" si="15"/>
        <v>0</v>
      </c>
      <c r="BQ31" s="53">
        <f t="shared" si="15"/>
        <v>0</v>
      </c>
      <c r="BR31" s="53">
        <f t="shared" si="15"/>
        <v>0</v>
      </c>
    </row>
    <row r="32" spans="1:70" ht="17.25" customHeight="1">
      <c r="A32" s="51" t="s">
        <v>46</v>
      </c>
      <c r="B32" s="47" t="s">
        <v>14</v>
      </c>
      <c r="C32" s="47">
        <v>4</v>
      </c>
      <c r="D32" s="47"/>
      <c r="E32" s="47">
        <f>G32-F32</f>
        <v>0</v>
      </c>
      <c r="F32" s="81">
        <v>64</v>
      </c>
      <c r="G32" s="47">
        <f t="shared" si="10"/>
        <v>64</v>
      </c>
      <c r="H32" s="10"/>
      <c r="I32" s="61"/>
      <c r="J32" s="61"/>
      <c r="K32" s="61"/>
      <c r="L32" s="61"/>
      <c r="M32" s="61"/>
      <c r="N32" s="61"/>
      <c r="O32" s="61"/>
      <c r="P32" s="21"/>
      <c r="Q32" s="61"/>
      <c r="R32" s="61"/>
      <c r="S32" s="61"/>
      <c r="T32" s="64"/>
      <c r="U32" s="64"/>
      <c r="V32" s="64"/>
      <c r="W32" s="64"/>
      <c r="X32" s="10">
        <f>SUM(Y32:AE32)</f>
        <v>0</v>
      </c>
      <c r="Y32" s="61"/>
      <c r="Z32" s="61"/>
      <c r="AA32" s="61"/>
      <c r="AB32" s="61"/>
      <c r="AC32" s="61"/>
      <c r="AD32" s="61"/>
      <c r="AE32" s="61"/>
      <c r="AF32" s="21">
        <f>AG32+AH32+AI32+AJ32+AM32</f>
        <v>64</v>
      </c>
      <c r="AG32" s="61">
        <v>22</v>
      </c>
      <c r="AH32" s="61">
        <v>8</v>
      </c>
      <c r="AI32" s="61"/>
      <c r="AJ32" s="64">
        <v>30</v>
      </c>
      <c r="AK32" s="64"/>
      <c r="AL32" s="64"/>
      <c r="AM32" s="64">
        <v>4</v>
      </c>
      <c r="AN32" s="10">
        <f t="shared" si="12"/>
        <v>0</v>
      </c>
      <c r="AO32" s="64"/>
      <c r="AP32" s="64"/>
      <c r="AQ32" s="64"/>
      <c r="AR32" s="64"/>
      <c r="AS32" s="64"/>
      <c r="AT32" s="64"/>
      <c r="AU32" s="64"/>
      <c r="AV32" s="10">
        <f t="shared" si="11"/>
        <v>0</v>
      </c>
      <c r="AW32" s="64"/>
      <c r="AX32" s="64"/>
      <c r="AY32" s="64"/>
      <c r="AZ32" s="64"/>
      <c r="BA32" s="64"/>
      <c r="BB32" s="64"/>
      <c r="BC32" s="64"/>
      <c r="BD32" s="10">
        <f t="shared" si="14"/>
        <v>0</v>
      </c>
      <c r="BE32" s="64"/>
      <c r="BF32" s="64"/>
      <c r="BG32" s="64"/>
      <c r="BH32" s="64"/>
      <c r="BI32" s="64"/>
      <c r="BJ32" s="64"/>
      <c r="BK32" s="64"/>
      <c r="BL32" s="10">
        <f t="shared" si="13"/>
        <v>0</v>
      </c>
      <c r="BM32" s="64"/>
      <c r="BN32" s="64"/>
      <c r="BO32" s="64"/>
      <c r="BP32" s="64"/>
      <c r="BQ32" s="64"/>
      <c r="BR32" s="64"/>
    </row>
    <row r="33" spans="1:70" ht="13.5" customHeight="1">
      <c r="A33" s="51" t="s">
        <v>47</v>
      </c>
      <c r="B33" s="47" t="s">
        <v>48</v>
      </c>
      <c r="C33" s="47">
        <v>3</v>
      </c>
      <c r="D33" s="47"/>
      <c r="E33" s="47">
        <f>G33-F33</f>
        <v>0</v>
      </c>
      <c r="F33" s="81">
        <v>48</v>
      </c>
      <c r="G33" s="47">
        <f t="shared" si="10"/>
        <v>48</v>
      </c>
      <c r="H33" s="10"/>
      <c r="I33" s="61"/>
      <c r="J33" s="61"/>
      <c r="K33" s="61"/>
      <c r="L33" s="61"/>
      <c r="M33" s="61"/>
      <c r="N33" s="61"/>
      <c r="O33" s="61"/>
      <c r="P33" s="21"/>
      <c r="Q33" s="61"/>
      <c r="R33" s="61"/>
      <c r="S33" s="61"/>
      <c r="T33" s="64"/>
      <c r="U33" s="64"/>
      <c r="V33" s="64"/>
      <c r="W33" s="64"/>
      <c r="X33" s="10">
        <f>SUM(Y33:AE33)</f>
        <v>48</v>
      </c>
      <c r="Y33" s="61">
        <v>10</v>
      </c>
      <c r="Z33" s="61"/>
      <c r="AA33" s="61"/>
      <c r="AB33" s="61">
        <v>36</v>
      </c>
      <c r="AC33" s="61"/>
      <c r="AD33" s="61"/>
      <c r="AE33" s="61">
        <v>2</v>
      </c>
      <c r="AF33" s="21">
        <f>AG33+AH33+AI33+AJ33+AM33</f>
        <v>0</v>
      </c>
      <c r="AG33" s="61"/>
      <c r="AH33" s="61"/>
      <c r="AI33" s="61"/>
      <c r="AJ33" s="64"/>
      <c r="AK33" s="64"/>
      <c r="AL33" s="64"/>
      <c r="AM33" s="64"/>
      <c r="AN33" s="10">
        <f t="shared" si="12"/>
        <v>0</v>
      </c>
      <c r="AO33" s="64"/>
      <c r="AP33" s="64"/>
      <c r="AQ33" s="64"/>
      <c r="AR33" s="64"/>
      <c r="AS33" s="64"/>
      <c r="AT33" s="64"/>
      <c r="AU33" s="64"/>
      <c r="AV33" s="10">
        <f t="shared" si="11"/>
        <v>0</v>
      </c>
      <c r="AW33" s="64"/>
      <c r="AX33" s="64"/>
      <c r="AY33" s="64"/>
      <c r="AZ33" s="64"/>
      <c r="BA33" s="64"/>
      <c r="BB33" s="64"/>
      <c r="BC33" s="64"/>
      <c r="BD33" s="10">
        <f t="shared" si="14"/>
        <v>0</v>
      </c>
      <c r="BE33" s="64"/>
      <c r="BF33" s="64"/>
      <c r="BG33" s="64"/>
      <c r="BH33" s="64"/>
      <c r="BI33" s="64"/>
      <c r="BJ33" s="64"/>
      <c r="BK33" s="64"/>
      <c r="BL33" s="10">
        <f t="shared" si="13"/>
        <v>0</v>
      </c>
      <c r="BM33" s="64"/>
      <c r="BN33" s="64"/>
      <c r="BO33" s="64"/>
      <c r="BP33" s="64"/>
      <c r="BQ33" s="64"/>
      <c r="BR33" s="64"/>
    </row>
    <row r="34" spans="1:70" ht="22.5" customHeight="1">
      <c r="A34" s="51" t="s">
        <v>49</v>
      </c>
      <c r="B34" s="47" t="s">
        <v>50</v>
      </c>
      <c r="C34" s="47">
        <v>3</v>
      </c>
      <c r="D34" s="47"/>
      <c r="E34" s="47">
        <f>G34-F34</f>
        <v>0</v>
      </c>
      <c r="F34" s="81">
        <v>32</v>
      </c>
      <c r="G34" s="47">
        <f t="shared" si="10"/>
        <v>32</v>
      </c>
      <c r="H34" s="10"/>
      <c r="I34" s="61"/>
      <c r="J34" s="61"/>
      <c r="K34" s="61"/>
      <c r="L34" s="61"/>
      <c r="M34" s="61"/>
      <c r="N34" s="61"/>
      <c r="O34" s="61"/>
      <c r="P34" s="21"/>
      <c r="Q34" s="61"/>
      <c r="R34" s="61"/>
      <c r="S34" s="61"/>
      <c r="T34" s="64"/>
      <c r="U34" s="64"/>
      <c r="V34" s="64"/>
      <c r="W34" s="64"/>
      <c r="X34" s="10">
        <f>SUM(Y34:AE34)</f>
        <v>32</v>
      </c>
      <c r="Y34" s="61">
        <v>14</v>
      </c>
      <c r="Z34" s="61"/>
      <c r="AA34" s="61">
        <v>2</v>
      </c>
      <c r="AB34" s="61">
        <v>16</v>
      </c>
      <c r="AC34" s="61"/>
      <c r="AD34" s="61"/>
      <c r="AE34" s="61"/>
      <c r="AF34" s="21">
        <f>AG34+AH34+AI34+AJ34+AM34</f>
        <v>0</v>
      </c>
      <c r="AG34" s="61"/>
      <c r="AH34" s="61"/>
      <c r="AI34" s="61"/>
      <c r="AJ34" s="64"/>
      <c r="AK34" s="64"/>
      <c r="AL34" s="64"/>
      <c r="AM34" s="64"/>
      <c r="AN34" s="10">
        <f t="shared" si="12"/>
        <v>0</v>
      </c>
      <c r="AO34" s="64"/>
      <c r="AP34" s="64"/>
      <c r="AQ34" s="64"/>
      <c r="AR34" s="64"/>
      <c r="AS34" s="64"/>
      <c r="AT34" s="64"/>
      <c r="AU34" s="64"/>
      <c r="AV34" s="10">
        <f t="shared" si="11"/>
        <v>0</v>
      </c>
      <c r="AW34" s="64"/>
      <c r="AX34" s="64"/>
      <c r="AY34" s="64"/>
      <c r="AZ34" s="64"/>
      <c r="BA34" s="64"/>
      <c r="BB34" s="64"/>
      <c r="BC34" s="64"/>
      <c r="BD34" s="10">
        <f t="shared" si="14"/>
        <v>0</v>
      </c>
      <c r="BE34" s="64"/>
      <c r="BF34" s="64"/>
      <c r="BG34" s="64"/>
      <c r="BH34" s="64"/>
      <c r="BI34" s="64"/>
      <c r="BJ34" s="64"/>
      <c r="BK34" s="64"/>
      <c r="BL34" s="10">
        <f t="shared" si="13"/>
        <v>0</v>
      </c>
      <c r="BM34" s="64"/>
      <c r="BN34" s="64"/>
      <c r="BO34" s="64"/>
      <c r="BP34" s="64"/>
      <c r="BQ34" s="64"/>
      <c r="BR34" s="64"/>
    </row>
    <row r="35" spans="1:70" s="49" customFormat="1" ht="24.75" customHeight="1">
      <c r="A35" s="52" t="s">
        <v>17</v>
      </c>
      <c r="B35" s="53" t="s">
        <v>18</v>
      </c>
      <c r="C35" s="53"/>
      <c r="D35" s="53"/>
      <c r="E35" s="53">
        <f>E36+E37+E38+E39+E40+E41+E42+E43+E44+E45+E46+E47+E48</f>
        <v>483</v>
      </c>
      <c r="F35" s="53">
        <f>F36+F37+F38+F39+F40+F41+F42+F43+F44+F45+F46+F47+F48</f>
        <v>682</v>
      </c>
      <c r="G35" s="53">
        <f>G36+G37+G38+G39+G40+G41+G42+G43+G44+G45+G46+G47+G48</f>
        <v>1165</v>
      </c>
      <c r="H35" s="10"/>
      <c r="I35" s="53"/>
      <c r="J35" s="53"/>
      <c r="K35" s="53"/>
      <c r="L35" s="53"/>
      <c r="M35" s="53"/>
      <c r="N35" s="53"/>
      <c r="O35" s="53"/>
      <c r="P35" s="21"/>
      <c r="Q35" s="21"/>
      <c r="R35" s="21"/>
      <c r="S35" s="21"/>
      <c r="T35" s="21"/>
      <c r="U35" s="21"/>
      <c r="V35" s="21"/>
      <c r="W35" s="21"/>
      <c r="X35" s="10">
        <f>Y35+Z35+AA35+AB35+AE35</f>
        <v>394</v>
      </c>
      <c r="Y35" s="53">
        <f>Y36+Y38+Y39+Y40+Y41+Y42+Y43+Y44+Y45+Y46+Y47+Y48</f>
        <v>160</v>
      </c>
      <c r="Z35" s="53">
        <f>Z36+Z38+Z39+Z40+Z41+Z42+Z43+Z44+Z45+Z46+Z47+Z48</f>
        <v>44</v>
      </c>
      <c r="AA35" s="53">
        <f>AA36+AA38+AA39+AA40+AA41+AA42+AA43+AA44+AA45+AA46+AA47+AA48</f>
        <v>24</v>
      </c>
      <c r="AB35" s="53">
        <f>AB36+AB38+AB39+AB40+AB41+AB42+AB43+AB44+AB45+AB46+AB47+AB48</f>
        <v>144</v>
      </c>
      <c r="AC35" s="53"/>
      <c r="AD35" s="53">
        <f>AD36+AD38+AD39+AD40+AD41+AD42+AD43+AD44+AD45+AD46+AD47+AD48</f>
        <v>0</v>
      </c>
      <c r="AE35" s="53">
        <f>AE36+AE38+AE39+AE40+AE41+AE42+AE43+AE44+AE45+AE46+AE47+AE48</f>
        <v>22</v>
      </c>
      <c r="AF35" s="21">
        <f>AF36+AF37+AF38+AF39+AF40+AF41+AF42+AF43+AF44+AF45+AF46+AF47+AF48</f>
        <v>455</v>
      </c>
      <c r="AG35" s="21">
        <f aca="true" t="shared" si="16" ref="AG35:AM35">AG36+AG37+AG38+AG39+AG40+AG41+AG42+AG43+AG44+AG45+AG46+AG47+AG48</f>
        <v>222</v>
      </c>
      <c r="AH35" s="21">
        <f t="shared" si="16"/>
        <v>46</v>
      </c>
      <c r="AI35" s="21">
        <f t="shared" si="16"/>
        <v>12</v>
      </c>
      <c r="AJ35" s="21">
        <f t="shared" si="16"/>
        <v>153</v>
      </c>
      <c r="AK35" s="21">
        <f t="shared" si="16"/>
        <v>0</v>
      </c>
      <c r="AL35" s="21">
        <f t="shared" si="16"/>
        <v>4</v>
      </c>
      <c r="AM35" s="21">
        <f t="shared" si="16"/>
        <v>18</v>
      </c>
      <c r="AN35" s="10">
        <f t="shared" si="12"/>
        <v>42</v>
      </c>
      <c r="AO35" s="53">
        <f>AO36+AO38+AO39+AO40+AO41+AO42+AO43+AO44+AO45+AO46+AO47+AO48</f>
        <v>12</v>
      </c>
      <c r="AP35" s="53">
        <f>AP36+AP38+AP39+AP40+AP41+AP42+AP43+AP44+AP45+AP46+AP47+AP48</f>
        <v>0</v>
      </c>
      <c r="AQ35" s="53">
        <f>AQ36+AQ38+AQ39+AQ40+AQ41+AQ42+AQ43+AQ44+AQ45+AQ46+AQ47+AQ48</f>
        <v>8</v>
      </c>
      <c r="AR35" s="53">
        <f>AR36+AR38+AR39+AR40+AR41+AR42+AR43+AR44+AR45+AR46+AR47+AR48</f>
        <v>14</v>
      </c>
      <c r="AS35" s="53"/>
      <c r="AT35" s="53">
        <f>AT36+AT38+AT39+AT40+AT41+AT42+AT43+AT44+AT45+AT46+AT47+AT48</f>
        <v>2</v>
      </c>
      <c r="AU35" s="53">
        <f>AU36+AU38+AU39+AU40+AU41+AU42+AU43+AU44+AU45+AU46+AU47+AU48</f>
        <v>8</v>
      </c>
      <c r="AV35" s="10">
        <f t="shared" si="11"/>
        <v>68</v>
      </c>
      <c r="AW35" s="53">
        <f>AW36+AW38+AW39+AW40+AW41+AW42+AW43+AW44+AW45+AW46+AW47+AW48</f>
        <v>36</v>
      </c>
      <c r="AX35" s="53">
        <f>AX36+AX38+AX39+AX40+AX41+AX42+AX43+AX44+AX45+AX46+AX47+AX48</f>
        <v>4</v>
      </c>
      <c r="AY35" s="53">
        <f>AY36+AY38+AY39+AY40+AY41+AY42+AY43+AY44+AY45+AY46+AY47+AY48</f>
        <v>0</v>
      </c>
      <c r="AZ35" s="53">
        <f>AZ36+AZ38+AZ39+AZ40+AZ41+AZ42+AZ43+AZ44+AZ45+AZ46+AZ47+AZ48</f>
        <v>28</v>
      </c>
      <c r="BA35" s="53"/>
      <c r="BB35" s="53">
        <f>BB36+BB38+BB39+BB40+BB41+BB42+BB43+BB44+BB45+BB46+BB47+BB48</f>
        <v>0</v>
      </c>
      <c r="BC35" s="53">
        <f>BC36+BC38+BC39+BC40+BC41+BC42+BC43+BC44+BC45+BC46+BC47+BC48</f>
        <v>0</v>
      </c>
      <c r="BD35" s="10">
        <f t="shared" si="14"/>
        <v>204</v>
      </c>
      <c r="BE35" s="53">
        <f>BE36+BE38+BE39+BE40+BE41+BE42+BE43+BE44+BE45+BE46+BE47+BE48</f>
        <v>94</v>
      </c>
      <c r="BF35" s="53">
        <f>BF36+BF38+BF39+BF40+BF41+BF42+BF43+BF44+BF45+BF46+BF47+BF48</f>
        <v>12</v>
      </c>
      <c r="BG35" s="53">
        <f>BG36+BG38+BG39+BG40+BG41+BG42+BG43+BG44+BG45+BG46+BG47+BG48</f>
        <v>6</v>
      </c>
      <c r="BH35" s="53">
        <f>BH36+BH38+BH39+BH40+BH41+BH42+BH43+BH44+BH45+BH46+BH47+BH48</f>
        <v>84</v>
      </c>
      <c r="BI35" s="53"/>
      <c r="BJ35" s="53">
        <f>BJ36+BJ38+BJ39+BJ40+BJ41+BJ42+BJ43+BJ44+BJ45+BJ46+BJ47+BJ48</f>
        <v>0</v>
      </c>
      <c r="BK35" s="53">
        <f>BK36+BK38+BK39+BK40+BK41+BK42+BK43+BK44+BK45+BK46+BK47+BK48</f>
        <v>8</v>
      </c>
      <c r="BL35" s="10">
        <f t="shared" si="13"/>
        <v>0</v>
      </c>
      <c r="BM35" s="53">
        <f aca="true" t="shared" si="17" ref="BM35:BR35">BM36+BM38+BM39+BM40+BM41+BM42+BM43+BM44+BM45+BM46+BM47+BM48</f>
        <v>0</v>
      </c>
      <c r="BN35" s="53">
        <f t="shared" si="17"/>
        <v>0</v>
      </c>
      <c r="BO35" s="53">
        <f t="shared" si="17"/>
        <v>0</v>
      </c>
      <c r="BP35" s="53">
        <f t="shared" si="17"/>
        <v>0</v>
      </c>
      <c r="BQ35" s="53">
        <f t="shared" si="17"/>
        <v>0</v>
      </c>
      <c r="BR35" s="53">
        <f t="shared" si="17"/>
        <v>0</v>
      </c>
    </row>
    <row r="36" spans="1:70" ht="18.75" customHeight="1">
      <c r="A36" s="51" t="s">
        <v>51</v>
      </c>
      <c r="B36" s="47" t="s">
        <v>52</v>
      </c>
      <c r="C36" s="47">
        <v>4</v>
      </c>
      <c r="D36" s="47"/>
      <c r="E36" s="47">
        <f aca="true" t="shared" si="18" ref="E36:E48">G36-F36</f>
        <v>48</v>
      </c>
      <c r="F36" s="81">
        <v>70</v>
      </c>
      <c r="G36" s="47">
        <f t="shared" si="10"/>
        <v>118</v>
      </c>
      <c r="H36" s="10"/>
      <c r="I36" s="61"/>
      <c r="J36" s="61"/>
      <c r="K36" s="61"/>
      <c r="L36" s="61"/>
      <c r="M36" s="61"/>
      <c r="N36" s="61"/>
      <c r="O36" s="61"/>
      <c r="P36" s="21"/>
      <c r="Q36" s="61"/>
      <c r="R36" s="61"/>
      <c r="S36" s="61"/>
      <c r="T36" s="64"/>
      <c r="U36" s="64"/>
      <c r="V36" s="64"/>
      <c r="W36" s="64"/>
      <c r="X36" s="10">
        <f>Y36+Z36+AA36+AB36+AE36+AC36+AD36</f>
        <v>62</v>
      </c>
      <c r="Y36" s="61"/>
      <c r="Z36" s="61">
        <v>4</v>
      </c>
      <c r="AA36" s="61">
        <v>2</v>
      </c>
      <c r="AB36" s="61">
        <v>48</v>
      </c>
      <c r="AC36" s="61"/>
      <c r="AD36" s="61"/>
      <c r="AE36" s="61">
        <v>8</v>
      </c>
      <c r="AF36" s="21">
        <f>AG36+AH36+AI36+AJ36+AM36</f>
        <v>56</v>
      </c>
      <c r="AG36" s="61">
        <v>26</v>
      </c>
      <c r="AH36" s="61">
        <v>12</v>
      </c>
      <c r="AI36" s="61"/>
      <c r="AJ36" s="64">
        <v>12</v>
      </c>
      <c r="AK36" s="64"/>
      <c r="AL36" s="64"/>
      <c r="AM36" s="64">
        <v>6</v>
      </c>
      <c r="AN36" s="10">
        <f t="shared" si="12"/>
        <v>0</v>
      </c>
      <c r="AO36" s="64"/>
      <c r="AP36" s="64"/>
      <c r="AQ36" s="64"/>
      <c r="AR36" s="64"/>
      <c r="AS36" s="64"/>
      <c r="AT36" s="64"/>
      <c r="AU36" s="64"/>
      <c r="AV36" s="10">
        <f t="shared" si="11"/>
        <v>0</v>
      </c>
      <c r="AW36" s="64"/>
      <c r="AX36" s="64"/>
      <c r="AY36" s="64"/>
      <c r="AZ36" s="64"/>
      <c r="BA36" s="64"/>
      <c r="BB36" s="64"/>
      <c r="BC36" s="64"/>
      <c r="BD36" s="10">
        <f t="shared" si="14"/>
        <v>0</v>
      </c>
      <c r="BE36" s="64"/>
      <c r="BF36" s="64"/>
      <c r="BG36" s="64"/>
      <c r="BH36" s="64"/>
      <c r="BI36" s="64"/>
      <c r="BJ36" s="64"/>
      <c r="BK36" s="64"/>
      <c r="BL36" s="10">
        <f t="shared" si="13"/>
        <v>0</v>
      </c>
      <c r="BM36" s="64"/>
      <c r="BN36" s="64"/>
      <c r="BO36" s="64"/>
      <c r="BP36" s="64"/>
      <c r="BQ36" s="64"/>
      <c r="BR36" s="64"/>
    </row>
    <row r="37" spans="1:70" ht="23.25" customHeight="1">
      <c r="A37" s="51" t="s">
        <v>145</v>
      </c>
      <c r="B37" s="47" t="s">
        <v>106</v>
      </c>
      <c r="C37" s="47">
        <v>4</v>
      </c>
      <c r="D37" s="47"/>
      <c r="E37" s="47">
        <v>0</v>
      </c>
      <c r="F37" s="81">
        <v>70</v>
      </c>
      <c r="G37" s="47">
        <f t="shared" si="10"/>
        <v>70</v>
      </c>
      <c r="H37" s="10"/>
      <c r="I37" s="61"/>
      <c r="J37" s="61"/>
      <c r="K37" s="61"/>
      <c r="L37" s="61"/>
      <c r="M37" s="61"/>
      <c r="N37" s="61"/>
      <c r="O37" s="61"/>
      <c r="P37" s="21"/>
      <c r="Q37" s="61"/>
      <c r="R37" s="61"/>
      <c r="S37" s="61"/>
      <c r="T37" s="64"/>
      <c r="U37" s="64"/>
      <c r="V37" s="64"/>
      <c r="W37" s="64"/>
      <c r="X37" s="10">
        <f aca="true" t="shared" si="19" ref="X37:X48">Y37+Z37+AA37+AB37+AE37+AC37+AD37</f>
        <v>0</v>
      </c>
      <c r="Y37" s="61"/>
      <c r="Z37" s="61"/>
      <c r="AA37" s="61"/>
      <c r="AB37" s="61"/>
      <c r="AC37" s="61"/>
      <c r="AD37" s="61"/>
      <c r="AE37" s="61"/>
      <c r="AF37" s="21">
        <f>AG37+AH37+AI37+AJ37+AM37</f>
        <v>70</v>
      </c>
      <c r="AG37" s="61">
        <v>40</v>
      </c>
      <c r="AH37" s="61">
        <v>6</v>
      </c>
      <c r="AI37" s="61">
        <v>2</v>
      </c>
      <c r="AJ37" s="64">
        <v>20</v>
      </c>
      <c r="AK37" s="64"/>
      <c r="AL37" s="64"/>
      <c r="AM37" s="64">
        <v>2</v>
      </c>
      <c r="AN37" s="10">
        <f t="shared" si="12"/>
        <v>0</v>
      </c>
      <c r="AO37" s="64"/>
      <c r="AP37" s="64"/>
      <c r="AQ37" s="64"/>
      <c r="AR37" s="64"/>
      <c r="AS37" s="64"/>
      <c r="AT37" s="64"/>
      <c r="AU37" s="64"/>
      <c r="AV37" s="10">
        <f t="shared" si="11"/>
        <v>0</v>
      </c>
      <c r="AW37" s="64"/>
      <c r="AX37" s="64"/>
      <c r="AY37" s="64"/>
      <c r="AZ37" s="64"/>
      <c r="BA37" s="64"/>
      <c r="BB37" s="64"/>
      <c r="BC37" s="64"/>
      <c r="BD37" s="10">
        <f t="shared" si="14"/>
        <v>0</v>
      </c>
      <c r="BE37" s="64"/>
      <c r="BF37" s="64"/>
      <c r="BG37" s="64"/>
      <c r="BH37" s="64"/>
      <c r="BI37" s="64"/>
      <c r="BJ37" s="64"/>
      <c r="BK37" s="64"/>
      <c r="BL37" s="10">
        <f t="shared" si="13"/>
        <v>0</v>
      </c>
      <c r="BM37" s="64"/>
      <c r="BN37" s="64"/>
      <c r="BO37" s="64"/>
      <c r="BP37" s="64"/>
      <c r="BQ37" s="64"/>
      <c r="BR37" s="64"/>
    </row>
    <row r="38" spans="1:70" ht="15.75" customHeight="1">
      <c r="A38" s="51" t="s">
        <v>53</v>
      </c>
      <c r="B38" s="47" t="s">
        <v>19</v>
      </c>
      <c r="C38" s="47">
        <v>3</v>
      </c>
      <c r="D38" s="47"/>
      <c r="E38" s="47">
        <f t="shared" si="18"/>
        <v>50</v>
      </c>
      <c r="F38" s="81">
        <v>38</v>
      </c>
      <c r="G38" s="47">
        <f t="shared" si="10"/>
        <v>88</v>
      </c>
      <c r="H38" s="10"/>
      <c r="I38" s="6"/>
      <c r="J38" s="6"/>
      <c r="K38" s="6"/>
      <c r="L38" s="6"/>
      <c r="M38" s="8"/>
      <c r="N38" s="8"/>
      <c r="O38" s="8"/>
      <c r="P38" s="21"/>
      <c r="Q38" s="8"/>
      <c r="R38" s="8"/>
      <c r="S38" s="8"/>
      <c r="T38" s="9"/>
      <c r="U38" s="9"/>
      <c r="V38" s="9"/>
      <c r="W38" s="9"/>
      <c r="X38" s="10">
        <f t="shared" si="19"/>
        <v>88</v>
      </c>
      <c r="Y38" s="6">
        <v>58</v>
      </c>
      <c r="Z38" s="6">
        <v>10</v>
      </c>
      <c r="AA38" s="6">
        <v>4</v>
      </c>
      <c r="AB38" s="6">
        <v>14</v>
      </c>
      <c r="AC38" s="8"/>
      <c r="AD38" s="8"/>
      <c r="AE38" s="8">
        <v>2</v>
      </c>
      <c r="AF38" s="21">
        <f>AG38+AH38+AI38+AJ38+AM38</f>
        <v>0</v>
      </c>
      <c r="AG38" s="8"/>
      <c r="AH38" s="8"/>
      <c r="AI38" s="8"/>
      <c r="AJ38" s="9"/>
      <c r="AK38" s="9"/>
      <c r="AL38" s="9"/>
      <c r="AM38" s="9"/>
      <c r="AN38" s="10">
        <f t="shared" si="12"/>
        <v>0</v>
      </c>
      <c r="AO38" s="9"/>
      <c r="AP38" s="9"/>
      <c r="AQ38" s="9"/>
      <c r="AR38" s="9"/>
      <c r="AS38" s="9"/>
      <c r="AT38" s="9"/>
      <c r="AU38" s="9"/>
      <c r="AV38" s="10">
        <f t="shared" si="11"/>
        <v>0</v>
      </c>
      <c r="AW38" s="9"/>
      <c r="AX38" s="9"/>
      <c r="AY38" s="9"/>
      <c r="AZ38" s="9"/>
      <c r="BA38" s="9"/>
      <c r="BB38" s="9"/>
      <c r="BC38" s="9"/>
      <c r="BD38" s="10">
        <f t="shared" si="14"/>
        <v>0</v>
      </c>
      <c r="BE38" s="9"/>
      <c r="BF38" s="9"/>
      <c r="BG38" s="9"/>
      <c r="BH38" s="9"/>
      <c r="BI38" s="9"/>
      <c r="BJ38" s="9"/>
      <c r="BK38" s="9"/>
      <c r="BL38" s="10">
        <f t="shared" si="13"/>
        <v>0</v>
      </c>
      <c r="BM38" s="9"/>
      <c r="BN38" s="9"/>
      <c r="BO38" s="9"/>
      <c r="BP38" s="9"/>
      <c r="BQ38" s="9"/>
      <c r="BR38" s="9"/>
    </row>
    <row r="39" spans="1:70" ht="14.25" customHeight="1">
      <c r="A39" s="51" t="s">
        <v>54</v>
      </c>
      <c r="B39" s="47" t="s">
        <v>55</v>
      </c>
      <c r="C39" s="47"/>
      <c r="D39" s="47">
        <v>4</v>
      </c>
      <c r="E39" s="47">
        <f t="shared" si="18"/>
        <v>10</v>
      </c>
      <c r="F39" s="81">
        <v>95</v>
      </c>
      <c r="G39" s="47">
        <f t="shared" si="10"/>
        <v>105</v>
      </c>
      <c r="H39" s="10"/>
      <c r="I39" s="65"/>
      <c r="J39" s="65"/>
      <c r="K39" s="65"/>
      <c r="L39" s="62"/>
      <c r="M39" s="62"/>
      <c r="N39" s="62"/>
      <c r="O39" s="62"/>
      <c r="P39" s="21"/>
      <c r="Q39" s="62"/>
      <c r="R39" s="62"/>
      <c r="S39" s="62"/>
      <c r="T39" s="65"/>
      <c r="U39" s="65"/>
      <c r="V39" s="65"/>
      <c r="W39" s="64"/>
      <c r="X39" s="10">
        <f t="shared" si="19"/>
        <v>0</v>
      </c>
      <c r="Y39" s="65"/>
      <c r="Z39" s="65"/>
      <c r="AA39" s="65"/>
      <c r="AB39" s="62"/>
      <c r="AC39" s="62"/>
      <c r="AD39" s="62"/>
      <c r="AE39" s="62"/>
      <c r="AF39" s="21">
        <f>AG39+AH39+AI39+AJ39+AM39+AL39+AK39</f>
        <v>105</v>
      </c>
      <c r="AG39" s="62">
        <v>46</v>
      </c>
      <c r="AH39" s="62">
        <v>8</v>
      </c>
      <c r="AI39" s="62">
        <v>2</v>
      </c>
      <c r="AJ39" s="65">
        <v>45</v>
      </c>
      <c r="AK39" s="65"/>
      <c r="AL39" s="65">
        <v>2</v>
      </c>
      <c r="AM39" s="64">
        <v>2</v>
      </c>
      <c r="AN39" s="10">
        <f t="shared" si="12"/>
        <v>0</v>
      </c>
      <c r="AO39" s="64"/>
      <c r="AP39" s="64"/>
      <c r="AQ39" s="64"/>
      <c r="AR39" s="64"/>
      <c r="AS39" s="64"/>
      <c r="AT39" s="64"/>
      <c r="AU39" s="64"/>
      <c r="AV39" s="10">
        <f t="shared" si="11"/>
        <v>0</v>
      </c>
      <c r="AW39" s="64"/>
      <c r="AX39" s="64"/>
      <c r="AY39" s="64"/>
      <c r="AZ39" s="64"/>
      <c r="BA39" s="64"/>
      <c r="BB39" s="64"/>
      <c r="BC39" s="64"/>
      <c r="BD39" s="10">
        <f t="shared" si="14"/>
        <v>0</v>
      </c>
      <c r="BE39" s="64"/>
      <c r="BF39" s="64"/>
      <c r="BG39" s="64"/>
      <c r="BH39" s="64"/>
      <c r="BI39" s="64"/>
      <c r="BJ39" s="64"/>
      <c r="BK39" s="64"/>
      <c r="BL39" s="10">
        <f t="shared" si="13"/>
        <v>0</v>
      </c>
      <c r="BM39" s="64"/>
      <c r="BN39" s="64"/>
      <c r="BO39" s="64"/>
      <c r="BP39" s="64"/>
      <c r="BQ39" s="64"/>
      <c r="BR39" s="64"/>
    </row>
    <row r="40" spans="1:70" ht="43.5" customHeight="1">
      <c r="A40" s="51" t="s">
        <v>56</v>
      </c>
      <c r="B40" s="47" t="s">
        <v>57</v>
      </c>
      <c r="C40" s="47">
        <v>7</v>
      </c>
      <c r="D40" s="47"/>
      <c r="E40" s="47">
        <f t="shared" si="18"/>
        <v>38</v>
      </c>
      <c r="F40" s="81">
        <v>32</v>
      </c>
      <c r="G40" s="47">
        <f t="shared" si="10"/>
        <v>70</v>
      </c>
      <c r="H40" s="10"/>
      <c r="I40" s="62"/>
      <c r="J40" s="62"/>
      <c r="K40" s="62"/>
      <c r="L40" s="62"/>
      <c r="M40" s="62"/>
      <c r="N40" s="62"/>
      <c r="O40" s="62"/>
      <c r="P40" s="21"/>
      <c r="Q40" s="61"/>
      <c r="R40" s="61"/>
      <c r="S40" s="61"/>
      <c r="T40" s="64"/>
      <c r="U40" s="64"/>
      <c r="V40" s="64"/>
      <c r="W40" s="64"/>
      <c r="X40" s="10">
        <f t="shared" si="19"/>
        <v>0</v>
      </c>
      <c r="Y40" s="62"/>
      <c r="Z40" s="62"/>
      <c r="AA40" s="62"/>
      <c r="AB40" s="62"/>
      <c r="AC40" s="62"/>
      <c r="AD40" s="62"/>
      <c r="AE40" s="62"/>
      <c r="AF40" s="21">
        <f aca="true" t="shared" si="20" ref="AF40:AF73">AG40+AH40+AI40+AJ40+AM40+AL40+AK40</f>
        <v>0</v>
      </c>
      <c r="AG40" s="61"/>
      <c r="AH40" s="61"/>
      <c r="AI40" s="61"/>
      <c r="AJ40" s="64"/>
      <c r="AK40" s="64"/>
      <c r="AL40" s="64"/>
      <c r="AM40" s="64"/>
      <c r="AN40" s="10">
        <f t="shared" si="12"/>
        <v>0</v>
      </c>
      <c r="AO40" s="64"/>
      <c r="AP40" s="64"/>
      <c r="AQ40" s="64"/>
      <c r="AR40" s="64"/>
      <c r="AS40" s="64"/>
      <c r="AT40" s="64"/>
      <c r="AU40" s="64"/>
      <c r="AV40" s="10">
        <f t="shared" si="11"/>
        <v>0</v>
      </c>
      <c r="AW40" s="64"/>
      <c r="AX40" s="64"/>
      <c r="AY40" s="64"/>
      <c r="AZ40" s="64"/>
      <c r="BA40" s="64"/>
      <c r="BB40" s="64"/>
      <c r="BC40" s="64"/>
      <c r="BD40" s="10">
        <f t="shared" si="14"/>
        <v>70</v>
      </c>
      <c r="BE40" s="64">
        <v>32</v>
      </c>
      <c r="BF40" s="64">
        <v>6</v>
      </c>
      <c r="BG40" s="64">
        <v>4</v>
      </c>
      <c r="BH40" s="64">
        <v>24</v>
      </c>
      <c r="BI40" s="64"/>
      <c r="BJ40" s="64"/>
      <c r="BK40" s="64">
        <v>4</v>
      </c>
      <c r="BL40" s="10">
        <f t="shared" si="13"/>
        <v>0</v>
      </c>
      <c r="BM40" s="64"/>
      <c r="BN40" s="64"/>
      <c r="BO40" s="64"/>
      <c r="BP40" s="64"/>
      <c r="BQ40" s="64"/>
      <c r="BR40" s="64"/>
    </row>
    <row r="41" spans="1:70" ht="24.75" customHeight="1">
      <c r="A41" s="51" t="s">
        <v>58</v>
      </c>
      <c r="B41" s="47" t="s">
        <v>59</v>
      </c>
      <c r="C41" s="47">
        <v>3</v>
      </c>
      <c r="D41" s="47"/>
      <c r="E41" s="47">
        <f t="shared" si="18"/>
        <v>16</v>
      </c>
      <c r="F41" s="81">
        <v>32</v>
      </c>
      <c r="G41" s="47">
        <f t="shared" si="10"/>
        <v>48</v>
      </c>
      <c r="H41" s="10"/>
      <c r="I41" s="61"/>
      <c r="J41" s="61"/>
      <c r="K41" s="61"/>
      <c r="L41" s="61"/>
      <c r="M41" s="61"/>
      <c r="N41" s="61"/>
      <c r="O41" s="61"/>
      <c r="P41" s="21"/>
      <c r="Q41" s="61"/>
      <c r="R41" s="61"/>
      <c r="S41" s="61"/>
      <c r="T41" s="64"/>
      <c r="U41" s="64"/>
      <c r="V41" s="64"/>
      <c r="W41" s="64"/>
      <c r="X41" s="10">
        <f t="shared" si="19"/>
        <v>48</v>
      </c>
      <c r="Y41" s="61">
        <v>24</v>
      </c>
      <c r="Z41" s="61"/>
      <c r="AA41" s="61"/>
      <c r="AB41" s="61">
        <v>22</v>
      </c>
      <c r="AC41" s="61"/>
      <c r="AD41" s="61"/>
      <c r="AE41" s="61">
        <v>2</v>
      </c>
      <c r="AF41" s="21">
        <f t="shared" si="20"/>
        <v>0</v>
      </c>
      <c r="AG41" s="61"/>
      <c r="AH41" s="61"/>
      <c r="AI41" s="61"/>
      <c r="AJ41" s="64"/>
      <c r="AK41" s="64"/>
      <c r="AL41" s="64"/>
      <c r="AM41" s="64"/>
      <c r="AN41" s="10">
        <f t="shared" si="12"/>
        <v>0</v>
      </c>
      <c r="AO41" s="64"/>
      <c r="AP41" s="64"/>
      <c r="AQ41" s="64"/>
      <c r="AR41" s="64"/>
      <c r="AS41" s="64"/>
      <c r="AT41" s="64"/>
      <c r="AU41" s="64"/>
      <c r="AV41" s="10">
        <f t="shared" si="11"/>
        <v>0</v>
      </c>
      <c r="AW41" s="64"/>
      <c r="AX41" s="64"/>
      <c r="AY41" s="64"/>
      <c r="AZ41" s="64"/>
      <c r="BA41" s="64"/>
      <c r="BB41" s="64"/>
      <c r="BC41" s="64"/>
      <c r="BD41" s="10">
        <f t="shared" si="14"/>
        <v>0</v>
      </c>
      <c r="BE41" s="64"/>
      <c r="BF41" s="64"/>
      <c r="BG41" s="64"/>
      <c r="BH41" s="64"/>
      <c r="BI41" s="64"/>
      <c r="BJ41" s="64"/>
      <c r="BK41" s="64"/>
      <c r="BL41" s="10">
        <f t="shared" si="13"/>
        <v>0</v>
      </c>
      <c r="BM41" s="64"/>
      <c r="BN41" s="64"/>
      <c r="BO41" s="64"/>
      <c r="BP41" s="64"/>
      <c r="BQ41" s="64"/>
      <c r="BR41" s="64"/>
    </row>
    <row r="42" spans="1:70" s="98" customFormat="1" ht="23.25" customHeight="1">
      <c r="A42" s="51" t="s">
        <v>60</v>
      </c>
      <c r="B42" s="47" t="s">
        <v>61</v>
      </c>
      <c r="C42" s="47"/>
      <c r="D42" s="47">
        <v>4</v>
      </c>
      <c r="E42" s="47">
        <f t="shared" si="18"/>
        <v>203</v>
      </c>
      <c r="F42" s="81">
        <v>73</v>
      </c>
      <c r="G42" s="47">
        <f t="shared" si="10"/>
        <v>276</v>
      </c>
      <c r="H42" s="10"/>
      <c r="I42" s="61"/>
      <c r="J42" s="61"/>
      <c r="K42" s="61"/>
      <c r="L42" s="61"/>
      <c r="M42" s="61"/>
      <c r="N42" s="61"/>
      <c r="O42" s="61"/>
      <c r="P42" s="97"/>
      <c r="Q42" s="61"/>
      <c r="R42" s="61"/>
      <c r="S42" s="64"/>
      <c r="T42" s="64"/>
      <c r="U42" s="64"/>
      <c r="V42" s="64"/>
      <c r="W42" s="64"/>
      <c r="X42" s="10">
        <f t="shared" si="19"/>
        <v>106</v>
      </c>
      <c r="Y42" s="61">
        <v>28</v>
      </c>
      <c r="Z42" s="61">
        <v>24</v>
      </c>
      <c r="AA42" s="61">
        <v>12</v>
      </c>
      <c r="AB42" s="61">
        <v>34</v>
      </c>
      <c r="AC42" s="61"/>
      <c r="AD42" s="61"/>
      <c r="AE42" s="61">
        <v>8</v>
      </c>
      <c r="AF42" s="97">
        <f t="shared" si="20"/>
        <v>170</v>
      </c>
      <c r="AG42" s="61">
        <v>78</v>
      </c>
      <c r="AH42" s="61">
        <v>16</v>
      </c>
      <c r="AI42" s="64">
        <v>6</v>
      </c>
      <c r="AJ42" s="64">
        <v>62</v>
      </c>
      <c r="AK42" s="64"/>
      <c r="AL42" s="64">
        <v>2</v>
      </c>
      <c r="AM42" s="64">
        <v>6</v>
      </c>
      <c r="AN42" s="96">
        <f t="shared" si="12"/>
        <v>0</v>
      </c>
      <c r="AO42" s="64"/>
      <c r="AP42" s="64"/>
      <c r="AQ42" s="64"/>
      <c r="AR42" s="64"/>
      <c r="AS42" s="64"/>
      <c r="AT42" s="64"/>
      <c r="AU42" s="64"/>
      <c r="AV42" s="96">
        <f t="shared" si="11"/>
        <v>0</v>
      </c>
      <c r="AW42" s="64"/>
      <c r="AX42" s="64"/>
      <c r="AY42" s="64"/>
      <c r="AZ42" s="64"/>
      <c r="BA42" s="64"/>
      <c r="BB42" s="64"/>
      <c r="BC42" s="64"/>
      <c r="BD42" s="96">
        <f t="shared" si="14"/>
        <v>0</v>
      </c>
      <c r="BE42" s="64"/>
      <c r="BF42" s="64"/>
      <c r="BG42" s="64"/>
      <c r="BH42" s="64"/>
      <c r="BI42" s="64"/>
      <c r="BJ42" s="64"/>
      <c r="BK42" s="64"/>
      <c r="BL42" s="96">
        <f t="shared" si="13"/>
        <v>0</v>
      </c>
      <c r="BM42" s="64"/>
      <c r="BN42" s="64"/>
      <c r="BO42" s="64"/>
      <c r="BP42" s="64"/>
      <c r="BQ42" s="64"/>
      <c r="BR42" s="64"/>
    </row>
    <row r="43" spans="1:70" ht="12" customHeight="1">
      <c r="A43" s="51" t="s">
        <v>62</v>
      </c>
      <c r="B43" s="47" t="s">
        <v>63</v>
      </c>
      <c r="C43" s="47"/>
      <c r="D43" s="47">
        <v>5</v>
      </c>
      <c r="E43" s="47">
        <f t="shared" si="18"/>
        <v>12</v>
      </c>
      <c r="F43" s="81">
        <v>32</v>
      </c>
      <c r="G43" s="47">
        <f t="shared" si="10"/>
        <v>44</v>
      </c>
      <c r="H43" s="10"/>
      <c r="I43" s="66"/>
      <c r="J43" s="66"/>
      <c r="K43" s="66"/>
      <c r="L43" s="66"/>
      <c r="M43" s="66"/>
      <c r="N43" s="66"/>
      <c r="O43" s="66"/>
      <c r="P43" s="21"/>
      <c r="Q43" s="66"/>
      <c r="R43" s="66"/>
      <c r="S43" s="67"/>
      <c r="T43" s="67"/>
      <c r="U43" s="67"/>
      <c r="V43" s="67"/>
      <c r="W43" s="67"/>
      <c r="X43" s="10">
        <f t="shared" si="19"/>
        <v>0</v>
      </c>
      <c r="Y43" s="66"/>
      <c r="Z43" s="66"/>
      <c r="AA43" s="66"/>
      <c r="AB43" s="66"/>
      <c r="AC43" s="66"/>
      <c r="AD43" s="66"/>
      <c r="AE43" s="66"/>
      <c r="AF43" s="21">
        <f t="shared" si="20"/>
        <v>0</v>
      </c>
      <c r="AG43" s="66"/>
      <c r="AH43" s="66"/>
      <c r="AI43" s="67"/>
      <c r="AJ43" s="67"/>
      <c r="AK43" s="67"/>
      <c r="AL43" s="67"/>
      <c r="AM43" s="67"/>
      <c r="AN43" s="10">
        <f>AO43+AP43+AQ43+AR43+AU43+AT43</f>
        <v>44</v>
      </c>
      <c r="AO43" s="67">
        <v>12</v>
      </c>
      <c r="AP43" s="67"/>
      <c r="AQ43" s="67">
        <v>8</v>
      </c>
      <c r="AR43" s="67">
        <v>14</v>
      </c>
      <c r="AS43" s="67"/>
      <c r="AT43" s="67">
        <v>2</v>
      </c>
      <c r="AU43" s="67">
        <v>8</v>
      </c>
      <c r="AV43" s="10">
        <f t="shared" si="11"/>
        <v>0</v>
      </c>
      <c r="AW43" s="67"/>
      <c r="AX43" s="67"/>
      <c r="AY43" s="67"/>
      <c r="AZ43" s="67"/>
      <c r="BA43" s="67"/>
      <c r="BB43" s="67"/>
      <c r="BC43" s="67"/>
      <c r="BD43" s="10">
        <f t="shared" si="14"/>
        <v>0</v>
      </c>
      <c r="BE43" s="67"/>
      <c r="BF43" s="67"/>
      <c r="BG43" s="67"/>
      <c r="BH43" s="67"/>
      <c r="BI43" s="67"/>
      <c r="BJ43" s="67"/>
      <c r="BK43" s="67"/>
      <c r="BL43" s="10">
        <f t="shared" si="13"/>
        <v>0</v>
      </c>
      <c r="BM43" s="67"/>
      <c r="BN43" s="67"/>
      <c r="BO43" s="67"/>
      <c r="BP43" s="67"/>
      <c r="BQ43" s="67"/>
      <c r="BR43" s="67"/>
    </row>
    <row r="44" spans="1:70" ht="33.75" customHeight="1">
      <c r="A44" s="51" t="s">
        <v>64</v>
      </c>
      <c r="B44" s="47" t="s">
        <v>65</v>
      </c>
      <c r="C44" s="47">
        <v>4</v>
      </c>
      <c r="D44" s="47"/>
      <c r="E44" s="47">
        <f t="shared" si="18"/>
        <v>70</v>
      </c>
      <c r="F44" s="81">
        <v>32</v>
      </c>
      <c r="G44" s="47">
        <f t="shared" si="10"/>
        <v>102</v>
      </c>
      <c r="H44" s="10"/>
      <c r="I44" s="8"/>
      <c r="J44" s="8"/>
      <c r="K44" s="8"/>
      <c r="L44" s="8"/>
      <c r="M44" s="8"/>
      <c r="N44" s="8"/>
      <c r="O44" s="8"/>
      <c r="P44" s="21"/>
      <c r="Q44" s="8"/>
      <c r="R44" s="8"/>
      <c r="S44" s="8"/>
      <c r="T44" s="9"/>
      <c r="U44" s="9"/>
      <c r="V44" s="9"/>
      <c r="W44" s="9"/>
      <c r="X44" s="10">
        <f t="shared" si="19"/>
        <v>48</v>
      </c>
      <c r="Y44" s="8">
        <v>26</v>
      </c>
      <c r="Z44" s="8">
        <v>4</v>
      </c>
      <c r="AA44" s="8">
        <v>4</v>
      </c>
      <c r="AB44" s="8">
        <v>12</v>
      </c>
      <c r="AC44" s="8"/>
      <c r="AD44" s="8"/>
      <c r="AE44" s="8">
        <v>2</v>
      </c>
      <c r="AF44" s="21">
        <f t="shared" si="20"/>
        <v>54</v>
      </c>
      <c r="AG44" s="8">
        <v>32</v>
      </c>
      <c r="AH44" s="8">
        <v>4</v>
      </c>
      <c r="AI44" s="8">
        <v>2</v>
      </c>
      <c r="AJ44" s="9">
        <v>14</v>
      </c>
      <c r="AK44" s="9"/>
      <c r="AL44" s="9"/>
      <c r="AM44" s="9">
        <v>2</v>
      </c>
      <c r="AN44" s="10">
        <f t="shared" si="12"/>
        <v>0</v>
      </c>
      <c r="AO44" s="9"/>
      <c r="AP44" s="9"/>
      <c r="AQ44" s="9"/>
      <c r="AR44" s="9"/>
      <c r="AS44" s="9"/>
      <c r="AT44" s="9"/>
      <c r="AU44" s="9"/>
      <c r="AV44" s="10">
        <f t="shared" si="11"/>
        <v>0</v>
      </c>
      <c r="AW44" s="9"/>
      <c r="AX44" s="9"/>
      <c r="AY44" s="9"/>
      <c r="AZ44" s="9"/>
      <c r="BA44" s="9"/>
      <c r="BB44" s="9"/>
      <c r="BC44" s="9"/>
      <c r="BD44" s="10">
        <f t="shared" si="14"/>
        <v>0</v>
      </c>
      <c r="BE44" s="9"/>
      <c r="BF44" s="9"/>
      <c r="BG44" s="9"/>
      <c r="BH44" s="9"/>
      <c r="BI44" s="9"/>
      <c r="BJ44" s="9"/>
      <c r="BK44" s="9"/>
      <c r="BL44" s="10">
        <f t="shared" si="13"/>
        <v>0</v>
      </c>
      <c r="BM44" s="9"/>
      <c r="BN44" s="9"/>
      <c r="BO44" s="9"/>
      <c r="BP44" s="9"/>
      <c r="BQ44" s="9"/>
      <c r="BR44" s="9"/>
    </row>
    <row r="45" spans="1:70" ht="33.75" customHeight="1">
      <c r="A45" s="51" t="s">
        <v>66</v>
      </c>
      <c r="B45" s="47" t="s">
        <v>67</v>
      </c>
      <c r="C45" s="47">
        <v>3</v>
      </c>
      <c r="D45" s="47"/>
      <c r="E45" s="47">
        <f t="shared" si="18"/>
        <v>10</v>
      </c>
      <c r="F45" s="81">
        <v>32</v>
      </c>
      <c r="G45" s="47">
        <f>X45+AF45+AN45+AV45+BD45+BL45</f>
        <v>42</v>
      </c>
      <c r="H45" s="10"/>
      <c r="I45" s="61"/>
      <c r="J45" s="61"/>
      <c r="K45" s="61"/>
      <c r="L45" s="61"/>
      <c r="M45" s="61"/>
      <c r="N45" s="61"/>
      <c r="O45" s="61"/>
      <c r="P45" s="21"/>
      <c r="Q45" s="64"/>
      <c r="R45" s="64"/>
      <c r="S45" s="64"/>
      <c r="T45" s="64"/>
      <c r="U45" s="64"/>
      <c r="V45" s="64"/>
      <c r="W45" s="64"/>
      <c r="X45" s="10">
        <f t="shared" si="19"/>
        <v>42</v>
      </c>
      <c r="Y45" s="61">
        <v>24</v>
      </c>
      <c r="Z45" s="61">
        <v>2</v>
      </c>
      <c r="AA45" s="61">
        <v>2</v>
      </c>
      <c r="AB45" s="61">
        <v>14</v>
      </c>
      <c r="AC45" s="61"/>
      <c r="AD45" s="61"/>
      <c r="AE45" s="61"/>
      <c r="AF45" s="21">
        <f t="shared" si="20"/>
        <v>0</v>
      </c>
      <c r="AG45" s="64"/>
      <c r="AH45" s="64"/>
      <c r="AI45" s="64"/>
      <c r="AJ45" s="64"/>
      <c r="AK45" s="64"/>
      <c r="AL45" s="64"/>
      <c r="AM45" s="64"/>
      <c r="AN45" s="10">
        <f t="shared" si="12"/>
        <v>0</v>
      </c>
      <c r="AO45" s="68"/>
      <c r="AP45" s="68"/>
      <c r="AQ45" s="68"/>
      <c r="AR45" s="68"/>
      <c r="AS45" s="68"/>
      <c r="AT45" s="68"/>
      <c r="AU45" s="68"/>
      <c r="AV45" s="10">
        <f t="shared" si="11"/>
        <v>0</v>
      </c>
      <c r="AW45" s="64"/>
      <c r="AX45" s="64"/>
      <c r="AY45" s="64"/>
      <c r="AZ45" s="64"/>
      <c r="BA45" s="64"/>
      <c r="BB45" s="64"/>
      <c r="BC45" s="64"/>
      <c r="BD45" s="10">
        <f t="shared" si="14"/>
        <v>0</v>
      </c>
      <c r="BE45" s="64"/>
      <c r="BF45" s="64"/>
      <c r="BG45" s="64"/>
      <c r="BH45" s="64"/>
      <c r="BI45" s="64"/>
      <c r="BJ45" s="64"/>
      <c r="BK45" s="64"/>
      <c r="BL45" s="10">
        <f t="shared" si="13"/>
        <v>0</v>
      </c>
      <c r="BM45" s="64"/>
      <c r="BN45" s="64"/>
      <c r="BO45" s="64"/>
      <c r="BP45" s="64"/>
      <c r="BQ45" s="64"/>
      <c r="BR45" s="64"/>
    </row>
    <row r="46" spans="1:70" ht="12" customHeight="1">
      <c r="A46" s="51" t="s">
        <v>105</v>
      </c>
      <c r="B46" s="47" t="s">
        <v>68</v>
      </c>
      <c r="C46" s="47">
        <v>7</v>
      </c>
      <c r="D46" s="47"/>
      <c r="E46" s="47">
        <f t="shared" si="18"/>
        <v>0</v>
      </c>
      <c r="F46" s="81">
        <v>76</v>
      </c>
      <c r="G46" s="47">
        <f t="shared" si="10"/>
        <v>76</v>
      </c>
      <c r="H46" s="10"/>
      <c r="I46" s="61"/>
      <c r="J46" s="61"/>
      <c r="K46" s="61"/>
      <c r="L46" s="61"/>
      <c r="M46" s="61"/>
      <c r="N46" s="61"/>
      <c r="O46" s="61"/>
      <c r="P46" s="21"/>
      <c r="Q46" s="68"/>
      <c r="R46" s="68"/>
      <c r="S46" s="68"/>
      <c r="T46" s="68"/>
      <c r="U46" s="68"/>
      <c r="V46" s="68"/>
      <c r="W46" s="68"/>
      <c r="X46" s="10">
        <f t="shared" si="19"/>
        <v>0</v>
      </c>
      <c r="Y46" s="61"/>
      <c r="Z46" s="61"/>
      <c r="AA46" s="61"/>
      <c r="AB46" s="61"/>
      <c r="AC46" s="61"/>
      <c r="AD46" s="61"/>
      <c r="AE46" s="61"/>
      <c r="AF46" s="21">
        <f t="shared" si="20"/>
        <v>0</v>
      </c>
      <c r="AG46" s="68"/>
      <c r="AH46" s="68"/>
      <c r="AI46" s="68"/>
      <c r="AJ46" s="68"/>
      <c r="AK46" s="68"/>
      <c r="AL46" s="68"/>
      <c r="AM46" s="68"/>
      <c r="AN46" s="10">
        <f t="shared" si="12"/>
        <v>0</v>
      </c>
      <c r="AO46" s="68"/>
      <c r="AP46" s="68"/>
      <c r="AQ46" s="68"/>
      <c r="AR46" s="68"/>
      <c r="AS46" s="68"/>
      <c r="AT46" s="68"/>
      <c r="AU46" s="68"/>
      <c r="AV46" s="10">
        <f t="shared" si="11"/>
        <v>0</v>
      </c>
      <c r="AW46" s="64"/>
      <c r="AX46" s="64"/>
      <c r="AY46" s="64"/>
      <c r="AZ46" s="64"/>
      <c r="BA46" s="64"/>
      <c r="BB46" s="64"/>
      <c r="BC46" s="64"/>
      <c r="BD46" s="10">
        <f t="shared" si="14"/>
        <v>76</v>
      </c>
      <c r="BE46" s="64">
        <v>50</v>
      </c>
      <c r="BF46" s="64">
        <v>4</v>
      </c>
      <c r="BG46" s="64">
        <v>2</v>
      </c>
      <c r="BH46" s="64">
        <v>18</v>
      </c>
      <c r="BI46" s="64"/>
      <c r="BJ46" s="64"/>
      <c r="BK46" s="64">
        <v>2</v>
      </c>
      <c r="BL46" s="10">
        <f t="shared" si="13"/>
        <v>0</v>
      </c>
      <c r="BM46" s="64"/>
      <c r="BN46" s="64"/>
      <c r="BO46" s="64"/>
      <c r="BP46" s="64"/>
      <c r="BQ46" s="64"/>
      <c r="BR46" s="64"/>
    </row>
    <row r="47" spans="1:70" ht="21.75" customHeight="1">
      <c r="A47" s="51" t="s">
        <v>69</v>
      </c>
      <c r="B47" s="47" t="s">
        <v>20</v>
      </c>
      <c r="C47" s="47">
        <v>6</v>
      </c>
      <c r="D47" s="47"/>
      <c r="E47" s="47">
        <f t="shared" si="18"/>
        <v>0</v>
      </c>
      <c r="F47" s="81">
        <v>68</v>
      </c>
      <c r="G47" s="47">
        <f t="shared" si="10"/>
        <v>68</v>
      </c>
      <c r="H47" s="10"/>
      <c r="I47" s="61"/>
      <c r="J47" s="61"/>
      <c r="K47" s="61"/>
      <c r="L47" s="61"/>
      <c r="M47" s="61"/>
      <c r="N47" s="61"/>
      <c r="O47" s="61"/>
      <c r="P47" s="21"/>
      <c r="Q47" s="64"/>
      <c r="R47" s="64"/>
      <c r="S47" s="64"/>
      <c r="T47" s="64"/>
      <c r="U47" s="64"/>
      <c r="V47" s="64"/>
      <c r="W47" s="64"/>
      <c r="X47" s="10">
        <f t="shared" si="19"/>
        <v>0</v>
      </c>
      <c r="Y47" s="61"/>
      <c r="Z47" s="61"/>
      <c r="AA47" s="61"/>
      <c r="AB47" s="61"/>
      <c r="AC47" s="61"/>
      <c r="AD47" s="61"/>
      <c r="AE47" s="61"/>
      <c r="AF47" s="21">
        <f t="shared" si="20"/>
        <v>0</v>
      </c>
      <c r="AG47" s="64"/>
      <c r="AH47" s="64"/>
      <c r="AI47" s="64"/>
      <c r="AJ47" s="64"/>
      <c r="AK47" s="64"/>
      <c r="AL47" s="64"/>
      <c r="AM47" s="64"/>
      <c r="AN47" s="10">
        <f t="shared" si="12"/>
        <v>0</v>
      </c>
      <c r="AO47" s="68"/>
      <c r="AP47" s="68"/>
      <c r="AQ47" s="68"/>
      <c r="AR47" s="68"/>
      <c r="AS47" s="68"/>
      <c r="AT47" s="68"/>
      <c r="AU47" s="68"/>
      <c r="AV47" s="10">
        <f t="shared" si="11"/>
        <v>68</v>
      </c>
      <c r="AW47" s="64">
        <v>36</v>
      </c>
      <c r="AX47" s="64">
        <v>4</v>
      </c>
      <c r="AY47" s="64"/>
      <c r="AZ47" s="64">
        <v>28</v>
      </c>
      <c r="BA47" s="64"/>
      <c r="BB47" s="64"/>
      <c r="BC47" s="64"/>
      <c r="BD47" s="10">
        <f t="shared" si="14"/>
        <v>0</v>
      </c>
      <c r="BE47" s="64"/>
      <c r="BF47" s="64"/>
      <c r="BG47" s="64"/>
      <c r="BH47" s="64"/>
      <c r="BI47" s="64"/>
      <c r="BJ47" s="64"/>
      <c r="BK47" s="64"/>
      <c r="BL47" s="10">
        <f t="shared" si="13"/>
        <v>0</v>
      </c>
      <c r="BM47" s="64"/>
      <c r="BN47" s="64"/>
      <c r="BO47" s="64"/>
      <c r="BP47" s="64"/>
      <c r="BQ47" s="64"/>
      <c r="BR47" s="64"/>
    </row>
    <row r="48" spans="1:70" ht="44.25" customHeight="1">
      <c r="A48" s="51" t="s">
        <v>70</v>
      </c>
      <c r="B48" s="47" t="s">
        <v>71</v>
      </c>
      <c r="C48" s="47">
        <v>7</v>
      </c>
      <c r="D48" s="47"/>
      <c r="E48" s="47">
        <f t="shared" si="18"/>
        <v>26</v>
      </c>
      <c r="F48" s="81">
        <v>32</v>
      </c>
      <c r="G48" s="47">
        <f t="shared" si="10"/>
        <v>58</v>
      </c>
      <c r="H48" s="10"/>
      <c r="I48" s="61"/>
      <c r="J48" s="61"/>
      <c r="K48" s="61"/>
      <c r="L48" s="61"/>
      <c r="M48" s="61"/>
      <c r="N48" s="61"/>
      <c r="O48" s="61"/>
      <c r="P48" s="21"/>
      <c r="Q48" s="64"/>
      <c r="R48" s="64"/>
      <c r="S48" s="64"/>
      <c r="T48" s="64"/>
      <c r="U48" s="64"/>
      <c r="V48" s="64"/>
      <c r="W48" s="64"/>
      <c r="X48" s="10">
        <f t="shared" si="19"/>
        <v>0</v>
      </c>
      <c r="Y48" s="61"/>
      <c r="Z48" s="61"/>
      <c r="AA48" s="61"/>
      <c r="AB48" s="61"/>
      <c r="AC48" s="61"/>
      <c r="AD48" s="61"/>
      <c r="AE48" s="61"/>
      <c r="AF48" s="21">
        <f t="shared" si="20"/>
        <v>0</v>
      </c>
      <c r="AG48" s="64"/>
      <c r="AH48" s="64"/>
      <c r="AI48" s="64"/>
      <c r="AJ48" s="64"/>
      <c r="AK48" s="64"/>
      <c r="AL48" s="64"/>
      <c r="AM48" s="64"/>
      <c r="AN48" s="10">
        <f t="shared" si="12"/>
        <v>0</v>
      </c>
      <c r="AO48" s="64"/>
      <c r="AP48" s="64"/>
      <c r="AQ48" s="64"/>
      <c r="AR48" s="64"/>
      <c r="AS48" s="64"/>
      <c r="AT48" s="68"/>
      <c r="AU48" s="68"/>
      <c r="AV48" s="10">
        <f t="shared" si="11"/>
        <v>0</v>
      </c>
      <c r="AW48" s="64"/>
      <c r="AX48" s="64"/>
      <c r="AY48" s="64"/>
      <c r="AZ48" s="64"/>
      <c r="BA48" s="64"/>
      <c r="BB48" s="64"/>
      <c r="BC48" s="64"/>
      <c r="BD48" s="10">
        <f t="shared" si="14"/>
        <v>58</v>
      </c>
      <c r="BE48" s="64">
        <v>12</v>
      </c>
      <c r="BF48" s="64">
        <v>2</v>
      </c>
      <c r="BG48" s="64"/>
      <c r="BH48" s="64">
        <v>42</v>
      </c>
      <c r="BI48" s="64"/>
      <c r="BJ48" s="64"/>
      <c r="BK48" s="64">
        <v>2</v>
      </c>
      <c r="BL48" s="10">
        <f t="shared" si="13"/>
        <v>0</v>
      </c>
      <c r="BM48" s="64"/>
      <c r="BN48" s="64"/>
      <c r="BO48" s="64"/>
      <c r="BP48" s="64"/>
      <c r="BQ48" s="64"/>
      <c r="BR48" s="64"/>
    </row>
    <row r="49" spans="1:70" s="49" customFormat="1" ht="27.75" customHeight="1">
      <c r="A49" s="52" t="s">
        <v>16</v>
      </c>
      <c r="B49" s="53" t="s">
        <v>72</v>
      </c>
      <c r="C49" s="53"/>
      <c r="D49" s="53"/>
      <c r="E49" s="53">
        <f>E50+E55+E60+E66</f>
        <v>707</v>
      </c>
      <c r="F49" s="53">
        <f>F50+F55+F60+F66</f>
        <v>1404</v>
      </c>
      <c r="G49" s="53">
        <f>G50+G55+G60+G66</f>
        <v>2111</v>
      </c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>
        <f aca="true" t="shared" si="21" ref="X49:AE49">X50+X55+X60+X66</f>
        <v>0</v>
      </c>
      <c r="Y49" s="21">
        <f t="shared" si="21"/>
        <v>0</v>
      </c>
      <c r="Z49" s="21">
        <f t="shared" si="21"/>
        <v>0</v>
      </c>
      <c r="AA49" s="21">
        <f t="shared" si="21"/>
        <v>0</v>
      </c>
      <c r="AB49" s="21">
        <f t="shared" si="21"/>
        <v>0</v>
      </c>
      <c r="AC49" s="21">
        <f t="shared" si="21"/>
        <v>0</v>
      </c>
      <c r="AD49" s="21">
        <f t="shared" si="21"/>
        <v>0</v>
      </c>
      <c r="AE49" s="21">
        <f t="shared" si="21"/>
        <v>0</v>
      </c>
      <c r="AF49" s="21">
        <f>AF50+AF55+AF60+AF66</f>
        <v>217</v>
      </c>
      <c r="AG49" s="21">
        <f aca="true" t="shared" si="22" ref="AG49:BR49">AG50+AG55+AG60+AG66</f>
        <v>80</v>
      </c>
      <c r="AH49" s="21">
        <f t="shared" si="22"/>
        <v>16</v>
      </c>
      <c r="AI49" s="21">
        <f t="shared" si="22"/>
        <v>14</v>
      </c>
      <c r="AJ49" s="21">
        <f t="shared" si="22"/>
        <v>83</v>
      </c>
      <c r="AK49" s="21">
        <f t="shared" si="22"/>
        <v>0</v>
      </c>
      <c r="AL49" s="21">
        <f t="shared" si="22"/>
        <v>8</v>
      </c>
      <c r="AM49" s="21">
        <f t="shared" si="22"/>
        <v>16</v>
      </c>
      <c r="AN49" s="21">
        <f t="shared" si="22"/>
        <v>244</v>
      </c>
      <c r="AO49" s="21">
        <f t="shared" si="22"/>
        <v>76</v>
      </c>
      <c r="AP49" s="21">
        <f t="shared" si="22"/>
        <v>18</v>
      </c>
      <c r="AQ49" s="21">
        <f t="shared" si="22"/>
        <v>20</v>
      </c>
      <c r="AR49" s="21">
        <f t="shared" si="22"/>
        <v>74</v>
      </c>
      <c r="AS49" s="21">
        <f t="shared" si="22"/>
        <v>30</v>
      </c>
      <c r="AT49" s="21">
        <f t="shared" si="22"/>
        <v>8</v>
      </c>
      <c r="AU49" s="21">
        <f t="shared" si="22"/>
        <v>18</v>
      </c>
      <c r="AV49" s="21">
        <f t="shared" si="22"/>
        <v>0</v>
      </c>
      <c r="AW49" s="21">
        <f t="shared" si="22"/>
        <v>0</v>
      </c>
      <c r="AX49" s="21">
        <f t="shared" si="22"/>
        <v>0</v>
      </c>
      <c r="AY49" s="21">
        <f t="shared" si="22"/>
        <v>0</v>
      </c>
      <c r="AZ49" s="21">
        <f t="shared" si="22"/>
        <v>0</v>
      </c>
      <c r="BA49" s="21">
        <f t="shared" si="22"/>
        <v>0</v>
      </c>
      <c r="BB49" s="21">
        <f t="shared" si="22"/>
        <v>0</v>
      </c>
      <c r="BC49" s="21">
        <f t="shared" si="22"/>
        <v>0</v>
      </c>
      <c r="BD49" s="21">
        <f t="shared" si="22"/>
        <v>258</v>
      </c>
      <c r="BE49" s="21">
        <f t="shared" si="22"/>
        <v>56</v>
      </c>
      <c r="BF49" s="21">
        <f t="shared" si="22"/>
        <v>52</v>
      </c>
      <c r="BG49" s="21">
        <f t="shared" si="22"/>
        <v>30</v>
      </c>
      <c r="BH49" s="21">
        <f t="shared" si="22"/>
        <v>92</v>
      </c>
      <c r="BI49" s="21">
        <f t="shared" si="22"/>
        <v>0</v>
      </c>
      <c r="BJ49" s="21">
        <f t="shared" si="22"/>
        <v>8</v>
      </c>
      <c r="BK49" s="21">
        <f t="shared" si="22"/>
        <v>20</v>
      </c>
      <c r="BL49" s="21">
        <f t="shared" si="22"/>
        <v>164</v>
      </c>
      <c r="BM49" s="21">
        <f t="shared" si="22"/>
        <v>83</v>
      </c>
      <c r="BN49" s="21">
        <f t="shared" si="22"/>
        <v>10</v>
      </c>
      <c r="BO49" s="21">
        <f t="shared" si="22"/>
        <v>8</v>
      </c>
      <c r="BP49" s="21">
        <f t="shared" si="22"/>
        <v>57</v>
      </c>
      <c r="BQ49" s="21">
        <f t="shared" si="22"/>
        <v>4</v>
      </c>
      <c r="BR49" s="21">
        <f t="shared" si="22"/>
        <v>2</v>
      </c>
    </row>
    <row r="50" spans="1:70" s="49" customFormat="1" ht="54" customHeight="1">
      <c r="A50" s="50" t="s">
        <v>73</v>
      </c>
      <c r="B50" s="48" t="s">
        <v>74</v>
      </c>
      <c r="C50" s="48"/>
      <c r="D50" s="48" t="s">
        <v>120</v>
      </c>
      <c r="E50" s="80">
        <f>E51+E52+E53+E54</f>
        <v>200</v>
      </c>
      <c r="F50" s="80">
        <f>F51+F52+F53+F54</f>
        <v>332</v>
      </c>
      <c r="G50" s="80">
        <f>G51+G52+G53+G54</f>
        <v>532</v>
      </c>
      <c r="H50" s="54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54">
        <f>X51+X52</f>
        <v>0</v>
      </c>
      <c r="Y50" s="21">
        <f aca="true" t="shared" si="23" ref="Y50:AE50">Y51+Y52</f>
        <v>0</v>
      </c>
      <c r="Z50" s="21">
        <f t="shared" si="23"/>
        <v>0</v>
      </c>
      <c r="AA50" s="21">
        <f t="shared" si="23"/>
        <v>0</v>
      </c>
      <c r="AB50" s="21">
        <f t="shared" si="23"/>
        <v>0</v>
      </c>
      <c r="AC50" s="21">
        <f t="shared" si="23"/>
        <v>0</v>
      </c>
      <c r="AD50" s="21">
        <f t="shared" si="23"/>
        <v>0</v>
      </c>
      <c r="AE50" s="21">
        <f t="shared" si="23"/>
        <v>0</v>
      </c>
      <c r="AF50" s="21">
        <f>AF51+AF52</f>
        <v>180</v>
      </c>
      <c r="AG50" s="21">
        <f aca="true" t="shared" si="24" ref="AG50:BR50">AG51+AG52</f>
        <v>70</v>
      </c>
      <c r="AH50" s="21">
        <f t="shared" si="24"/>
        <v>8</v>
      </c>
      <c r="AI50" s="21">
        <f t="shared" si="24"/>
        <v>12</v>
      </c>
      <c r="AJ50" s="21">
        <f t="shared" si="24"/>
        <v>70</v>
      </c>
      <c r="AK50" s="21">
        <f t="shared" si="24"/>
        <v>0</v>
      </c>
      <c r="AL50" s="21">
        <f t="shared" si="24"/>
        <v>8</v>
      </c>
      <c r="AM50" s="21">
        <f t="shared" si="24"/>
        <v>12</v>
      </c>
      <c r="AN50" s="21">
        <f t="shared" si="24"/>
        <v>172</v>
      </c>
      <c r="AO50" s="21">
        <f t="shared" si="24"/>
        <v>54</v>
      </c>
      <c r="AP50" s="21">
        <f t="shared" si="24"/>
        <v>10</v>
      </c>
      <c r="AQ50" s="21">
        <f t="shared" si="24"/>
        <v>6</v>
      </c>
      <c r="AR50" s="21">
        <f t="shared" si="24"/>
        <v>56</v>
      </c>
      <c r="AS50" s="21">
        <f t="shared" si="24"/>
        <v>30</v>
      </c>
      <c r="AT50" s="21">
        <f t="shared" si="24"/>
        <v>8</v>
      </c>
      <c r="AU50" s="21">
        <f t="shared" si="24"/>
        <v>8</v>
      </c>
      <c r="AV50" s="21">
        <f t="shared" si="24"/>
        <v>0</v>
      </c>
      <c r="AW50" s="21">
        <f t="shared" si="24"/>
        <v>0</v>
      </c>
      <c r="AX50" s="21">
        <f t="shared" si="24"/>
        <v>0</v>
      </c>
      <c r="AY50" s="21">
        <f t="shared" si="24"/>
        <v>0</v>
      </c>
      <c r="AZ50" s="21">
        <f t="shared" si="24"/>
        <v>0</v>
      </c>
      <c r="BA50" s="21">
        <f t="shared" si="24"/>
        <v>0</v>
      </c>
      <c r="BB50" s="21">
        <f t="shared" si="24"/>
        <v>0</v>
      </c>
      <c r="BC50" s="21">
        <f t="shared" si="24"/>
        <v>0</v>
      </c>
      <c r="BD50" s="21">
        <f t="shared" si="24"/>
        <v>0</v>
      </c>
      <c r="BE50" s="21">
        <f t="shared" si="24"/>
        <v>0</v>
      </c>
      <c r="BF50" s="21">
        <f t="shared" si="24"/>
        <v>0</v>
      </c>
      <c r="BG50" s="21">
        <f t="shared" si="24"/>
        <v>0</v>
      </c>
      <c r="BH50" s="21">
        <f t="shared" si="24"/>
        <v>0</v>
      </c>
      <c r="BI50" s="21">
        <f t="shared" si="24"/>
        <v>0</v>
      </c>
      <c r="BJ50" s="21">
        <f t="shared" si="24"/>
        <v>0</v>
      </c>
      <c r="BK50" s="21">
        <f t="shared" si="24"/>
        <v>0</v>
      </c>
      <c r="BL50" s="21">
        <f t="shared" si="24"/>
        <v>0</v>
      </c>
      <c r="BM50" s="21">
        <f t="shared" si="24"/>
        <v>0</v>
      </c>
      <c r="BN50" s="21">
        <f t="shared" si="24"/>
        <v>0</v>
      </c>
      <c r="BO50" s="21">
        <f t="shared" si="24"/>
        <v>0</v>
      </c>
      <c r="BP50" s="21">
        <f t="shared" si="24"/>
        <v>0</v>
      </c>
      <c r="BQ50" s="21">
        <f t="shared" si="24"/>
        <v>0</v>
      </c>
      <c r="BR50" s="21">
        <f t="shared" si="24"/>
        <v>0</v>
      </c>
    </row>
    <row r="51" spans="1:70" ht="34.5" customHeight="1">
      <c r="A51" s="51" t="s">
        <v>21</v>
      </c>
      <c r="B51" s="47" t="s">
        <v>75</v>
      </c>
      <c r="C51" s="47">
        <v>5</v>
      </c>
      <c r="D51" s="47"/>
      <c r="E51" s="47">
        <f>G51-F51</f>
        <v>100</v>
      </c>
      <c r="F51" s="81">
        <v>76</v>
      </c>
      <c r="G51" s="47">
        <f>X51+AF51+AN51+AV51+BD51+BL51</f>
        <v>176</v>
      </c>
      <c r="H51" s="10"/>
      <c r="I51" s="69"/>
      <c r="J51" s="69"/>
      <c r="K51" s="69"/>
      <c r="L51" s="69"/>
      <c r="M51" s="69"/>
      <c r="N51" s="69"/>
      <c r="O51" s="69"/>
      <c r="P51" s="21"/>
      <c r="Q51" s="69"/>
      <c r="R51" s="69"/>
      <c r="S51" s="69"/>
      <c r="T51" s="69"/>
      <c r="U51" s="69"/>
      <c r="V51" s="69"/>
      <c r="W51" s="69"/>
      <c r="X51" s="10">
        <f>Y51+Z51+AA51+AB51+AE51+AC51+AD51</f>
        <v>0</v>
      </c>
      <c r="Y51" s="69"/>
      <c r="Z51" s="69"/>
      <c r="AA51" s="69"/>
      <c r="AB51" s="69"/>
      <c r="AC51" s="69"/>
      <c r="AD51" s="69"/>
      <c r="AE51" s="69"/>
      <c r="AF51" s="21">
        <f t="shared" si="20"/>
        <v>90</v>
      </c>
      <c r="AG51" s="69">
        <v>38</v>
      </c>
      <c r="AH51" s="69">
        <v>4</v>
      </c>
      <c r="AI51" s="69">
        <v>6</v>
      </c>
      <c r="AJ51" s="69">
        <v>32</v>
      </c>
      <c r="AK51" s="69"/>
      <c r="AL51" s="69">
        <v>4</v>
      </c>
      <c r="AM51" s="69">
        <v>6</v>
      </c>
      <c r="AN51" s="10">
        <f>AO51+AP51+AQ51+AR51+AU51+AT51+AS51</f>
        <v>86</v>
      </c>
      <c r="AO51" s="69">
        <v>36</v>
      </c>
      <c r="AP51" s="69">
        <v>6</v>
      </c>
      <c r="AQ51" s="69">
        <v>2</v>
      </c>
      <c r="AR51" s="69">
        <v>24</v>
      </c>
      <c r="AS51" s="69">
        <v>10</v>
      </c>
      <c r="AT51" s="69">
        <v>4</v>
      </c>
      <c r="AU51" s="69">
        <v>4</v>
      </c>
      <c r="AV51" s="10">
        <f t="shared" si="11"/>
        <v>0</v>
      </c>
      <c r="AW51" s="63"/>
      <c r="AX51" s="63"/>
      <c r="AY51" s="63"/>
      <c r="AZ51" s="63"/>
      <c r="BA51" s="63"/>
      <c r="BB51" s="63"/>
      <c r="BC51" s="63"/>
      <c r="BD51" s="10">
        <f t="shared" si="14"/>
        <v>0</v>
      </c>
      <c r="BE51" s="69"/>
      <c r="BF51" s="69"/>
      <c r="BG51" s="69"/>
      <c r="BH51" s="69"/>
      <c r="BI51" s="69"/>
      <c r="BJ51" s="69"/>
      <c r="BK51" s="69"/>
      <c r="BL51" s="10">
        <f t="shared" si="13"/>
        <v>0</v>
      </c>
      <c r="BM51" s="69"/>
      <c r="BN51" s="69"/>
      <c r="BO51" s="69"/>
      <c r="BP51" s="69"/>
      <c r="BQ51" s="69"/>
      <c r="BR51" s="69"/>
    </row>
    <row r="52" spans="1:70" ht="36" customHeight="1">
      <c r="A52" s="51" t="s">
        <v>22</v>
      </c>
      <c r="B52" s="47" t="s">
        <v>76</v>
      </c>
      <c r="C52" s="47">
        <v>5</v>
      </c>
      <c r="D52" s="47"/>
      <c r="E52" s="47">
        <f>G52-F52</f>
        <v>100</v>
      </c>
      <c r="F52" s="81">
        <v>76</v>
      </c>
      <c r="G52" s="47">
        <f>X52+AF52+AN52+AV52+BD52+BL52</f>
        <v>176</v>
      </c>
      <c r="H52" s="10"/>
      <c r="I52" s="70"/>
      <c r="J52" s="70"/>
      <c r="K52" s="70"/>
      <c r="L52" s="70"/>
      <c r="M52" s="70"/>
      <c r="N52" s="70"/>
      <c r="O52" s="70"/>
      <c r="P52" s="21"/>
      <c r="Q52" s="70"/>
      <c r="R52" s="70"/>
      <c r="S52" s="70"/>
      <c r="T52" s="70"/>
      <c r="U52" s="70"/>
      <c r="V52" s="70"/>
      <c r="W52" s="70"/>
      <c r="X52" s="10">
        <f>Y52+Z52+AA52+AB52+AE52+AC52+AD52</f>
        <v>0</v>
      </c>
      <c r="Y52" s="70"/>
      <c r="Z52" s="70"/>
      <c r="AA52" s="70"/>
      <c r="AB52" s="70"/>
      <c r="AC52" s="70"/>
      <c r="AD52" s="70"/>
      <c r="AE52" s="70"/>
      <c r="AF52" s="21">
        <f t="shared" si="20"/>
        <v>90</v>
      </c>
      <c r="AG52" s="70">
        <v>32</v>
      </c>
      <c r="AH52" s="70">
        <v>4</v>
      </c>
      <c r="AI52" s="70">
        <v>6</v>
      </c>
      <c r="AJ52" s="70">
        <v>38</v>
      </c>
      <c r="AK52" s="70"/>
      <c r="AL52" s="70">
        <v>4</v>
      </c>
      <c r="AM52" s="70">
        <v>6</v>
      </c>
      <c r="AN52" s="10">
        <f>AO52+AP52+AQ52+AR52+AU52+AT52+AS52</f>
        <v>86</v>
      </c>
      <c r="AO52" s="70">
        <v>18</v>
      </c>
      <c r="AP52" s="70">
        <v>4</v>
      </c>
      <c r="AQ52" s="70">
        <v>4</v>
      </c>
      <c r="AR52" s="70">
        <v>32</v>
      </c>
      <c r="AS52" s="70">
        <v>20</v>
      </c>
      <c r="AT52" s="70">
        <v>4</v>
      </c>
      <c r="AU52" s="70">
        <v>4</v>
      </c>
      <c r="AV52" s="10">
        <f t="shared" si="11"/>
        <v>0</v>
      </c>
      <c r="AW52" s="64"/>
      <c r="AX52" s="64"/>
      <c r="AY52" s="64"/>
      <c r="AZ52" s="64"/>
      <c r="BA52" s="64"/>
      <c r="BB52" s="64"/>
      <c r="BC52" s="70"/>
      <c r="BD52" s="10">
        <f t="shared" si="14"/>
        <v>0</v>
      </c>
      <c r="BE52" s="70"/>
      <c r="BF52" s="70"/>
      <c r="BG52" s="70"/>
      <c r="BH52" s="70"/>
      <c r="BI52" s="70"/>
      <c r="BJ52" s="70"/>
      <c r="BK52" s="44"/>
      <c r="BL52" s="10">
        <f t="shared" si="13"/>
        <v>0</v>
      </c>
      <c r="BM52" s="70"/>
      <c r="BN52" s="70"/>
      <c r="BO52" s="70"/>
      <c r="BP52" s="70"/>
      <c r="BQ52" s="70"/>
      <c r="BR52" s="70"/>
    </row>
    <row r="53" spans="1:70" ht="13.5" customHeight="1">
      <c r="A53" s="51" t="s">
        <v>77</v>
      </c>
      <c r="B53" s="47" t="s">
        <v>78</v>
      </c>
      <c r="C53" s="47">
        <v>6</v>
      </c>
      <c r="D53" s="47"/>
      <c r="E53" s="47"/>
      <c r="F53" s="81">
        <v>72</v>
      </c>
      <c r="G53" s="47">
        <f>X53+AF53+AN53+AV53+BD53+BL53</f>
        <v>72</v>
      </c>
      <c r="H53" s="10"/>
      <c r="I53" s="70"/>
      <c r="J53" s="70"/>
      <c r="K53" s="70"/>
      <c r="L53" s="70"/>
      <c r="M53" s="70"/>
      <c r="N53" s="70"/>
      <c r="O53" s="70"/>
      <c r="P53" s="21"/>
      <c r="Q53" s="71"/>
      <c r="R53" s="71"/>
      <c r="S53" s="71"/>
      <c r="T53" s="71"/>
      <c r="U53" s="71"/>
      <c r="V53" s="71"/>
      <c r="W53" s="71"/>
      <c r="X53" s="10">
        <f>Y53+Z53+AA53+AB53+AE53+AC53+AD53</f>
        <v>0</v>
      </c>
      <c r="Y53" s="70"/>
      <c r="Z53" s="70"/>
      <c r="AA53" s="70"/>
      <c r="AB53" s="70"/>
      <c r="AC53" s="70"/>
      <c r="AD53" s="70"/>
      <c r="AE53" s="70"/>
      <c r="AF53" s="21">
        <f t="shared" si="20"/>
        <v>0</v>
      </c>
      <c r="AG53" s="71"/>
      <c r="AH53" s="71"/>
      <c r="AI53" s="71"/>
      <c r="AJ53" s="71"/>
      <c r="AK53" s="71"/>
      <c r="AL53" s="71"/>
      <c r="AM53" s="71"/>
      <c r="AN53" s="10">
        <f t="shared" si="12"/>
        <v>0</v>
      </c>
      <c r="AO53" s="70"/>
      <c r="AP53" s="70"/>
      <c r="AQ53" s="70"/>
      <c r="AR53" s="70"/>
      <c r="AS53" s="70"/>
      <c r="AT53" s="70"/>
      <c r="AU53" s="70"/>
      <c r="AV53" s="10">
        <f t="shared" si="11"/>
        <v>72</v>
      </c>
      <c r="AW53" s="70"/>
      <c r="AX53" s="70"/>
      <c r="AY53" s="70"/>
      <c r="AZ53" s="70">
        <v>72</v>
      </c>
      <c r="BA53" s="70"/>
      <c r="BB53" s="70"/>
      <c r="BC53" s="70"/>
      <c r="BD53" s="10">
        <f t="shared" si="14"/>
        <v>0</v>
      </c>
      <c r="BE53" s="70"/>
      <c r="BF53" s="70"/>
      <c r="BG53" s="70"/>
      <c r="BH53" s="70"/>
      <c r="BI53" s="70"/>
      <c r="BJ53" s="70"/>
      <c r="BK53" s="70"/>
      <c r="BL53" s="10">
        <f t="shared" si="13"/>
        <v>0</v>
      </c>
      <c r="BM53" s="70"/>
      <c r="BN53" s="70"/>
      <c r="BO53" s="70"/>
      <c r="BP53" s="70"/>
      <c r="BQ53" s="70"/>
      <c r="BR53" s="70"/>
    </row>
    <row r="54" spans="1:70" ht="12.75" customHeight="1">
      <c r="A54" s="51" t="s">
        <v>79</v>
      </c>
      <c r="B54" s="47" t="s">
        <v>80</v>
      </c>
      <c r="C54" s="47">
        <v>6</v>
      </c>
      <c r="D54" s="47"/>
      <c r="E54" s="47"/>
      <c r="F54" s="81">
        <v>108</v>
      </c>
      <c r="G54" s="47">
        <f>X54+AF54+AN54+AV54+BD54+BL54</f>
        <v>108</v>
      </c>
      <c r="H54" s="10"/>
      <c r="I54" s="70"/>
      <c r="J54" s="70"/>
      <c r="K54" s="70"/>
      <c r="L54" s="70"/>
      <c r="M54" s="70"/>
      <c r="N54" s="70"/>
      <c r="O54" s="70"/>
      <c r="P54" s="21"/>
      <c r="Q54" s="70"/>
      <c r="R54" s="70"/>
      <c r="S54" s="70"/>
      <c r="T54" s="70"/>
      <c r="U54" s="70"/>
      <c r="V54" s="70"/>
      <c r="W54" s="70"/>
      <c r="X54" s="10">
        <f>Y54+Z54+AA54+AB54+AE54+AC54+AD54</f>
        <v>0</v>
      </c>
      <c r="Y54" s="70"/>
      <c r="Z54" s="70"/>
      <c r="AA54" s="70"/>
      <c r="AB54" s="70"/>
      <c r="AC54" s="70"/>
      <c r="AD54" s="70"/>
      <c r="AE54" s="70"/>
      <c r="AF54" s="21">
        <f t="shared" si="20"/>
        <v>0</v>
      </c>
      <c r="AG54" s="70"/>
      <c r="AH54" s="70"/>
      <c r="AI54" s="70"/>
      <c r="AJ54" s="70"/>
      <c r="AK54" s="70"/>
      <c r="AL54" s="70"/>
      <c r="AM54" s="70"/>
      <c r="AN54" s="10">
        <f t="shared" si="12"/>
        <v>0</v>
      </c>
      <c r="AO54" s="70"/>
      <c r="AP54" s="70"/>
      <c r="AQ54" s="70"/>
      <c r="AR54" s="70"/>
      <c r="AS54" s="70"/>
      <c r="AT54" s="70"/>
      <c r="AU54" s="70"/>
      <c r="AV54" s="10">
        <f t="shared" si="11"/>
        <v>108</v>
      </c>
      <c r="AW54" s="63"/>
      <c r="AX54" s="63"/>
      <c r="AY54" s="63"/>
      <c r="AZ54" s="63">
        <v>108</v>
      </c>
      <c r="BA54" s="63"/>
      <c r="BB54" s="70"/>
      <c r="BC54" s="70"/>
      <c r="BD54" s="10">
        <f t="shared" si="14"/>
        <v>0</v>
      </c>
      <c r="BE54" s="70"/>
      <c r="BF54" s="70"/>
      <c r="BG54" s="70"/>
      <c r="BH54" s="70"/>
      <c r="BI54" s="70"/>
      <c r="BJ54" s="70"/>
      <c r="BK54" s="70"/>
      <c r="BL54" s="10">
        <f t="shared" si="13"/>
        <v>0</v>
      </c>
      <c r="BM54" s="70"/>
      <c r="BN54" s="70"/>
      <c r="BO54" s="70"/>
      <c r="BP54" s="70"/>
      <c r="BQ54" s="70"/>
      <c r="BR54" s="70"/>
    </row>
    <row r="55" spans="1:70" s="49" customFormat="1" ht="53.25" customHeight="1">
      <c r="A55" s="50" t="s">
        <v>81</v>
      </c>
      <c r="B55" s="48" t="s">
        <v>82</v>
      </c>
      <c r="C55" s="48"/>
      <c r="D55" s="48" t="s">
        <v>120</v>
      </c>
      <c r="E55" s="80">
        <f>E56+E57+E58+E59</f>
        <v>176</v>
      </c>
      <c r="F55" s="80">
        <f>F56+F57+F58+F59</f>
        <v>332</v>
      </c>
      <c r="G55" s="80">
        <f>G56+G57+G58+G59</f>
        <v>508</v>
      </c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>
        <f>Y55+Z55+AA55+AB55+AE55</f>
        <v>0</v>
      </c>
      <c r="Y55" s="10">
        <f aca="true" t="shared" si="25" ref="Y55:AM55">Z55+AA55+AB55+AC55+AF55</f>
        <v>0</v>
      </c>
      <c r="Z55" s="10">
        <f t="shared" si="25"/>
        <v>0</v>
      </c>
      <c r="AA55" s="10">
        <f t="shared" si="25"/>
        <v>0</v>
      </c>
      <c r="AB55" s="10">
        <f t="shared" si="25"/>
        <v>0</v>
      </c>
      <c r="AC55" s="10">
        <f t="shared" si="25"/>
        <v>0</v>
      </c>
      <c r="AD55" s="10">
        <f t="shared" si="25"/>
        <v>0</v>
      </c>
      <c r="AE55" s="10">
        <f t="shared" si="25"/>
        <v>0</v>
      </c>
      <c r="AF55" s="10">
        <f t="shared" si="25"/>
        <v>0</v>
      </c>
      <c r="AG55" s="10">
        <f t="shared" si="25"/>
        <v>0</v>
      </c>
      <c r="AH55" s="10">
        <f t="shared" si="25"/>
        <v>0</v>
      </c>
      <c r="AI55" s="10">
        <f t="shared" si="25"/>
        <v>0</v>
      </c>
      <c r="AJ55" s="10">
        <f t="shared" si="25"/>
        <v>0</v>
      </c>
      <c r="AK55" s="10">
        <f t="shared" si="25"/>
        <v>0</v>
      </c>
      <c r="AL55" s="10">
        <f t="shared" si="25"/>
        <v>0</v>
      </c>
      <c r="AM55" s="10">
        <f t="shared" si="25"/>
        <v>0</v>
      </c>
      <c r="AN55" s="10">
        <f t="shared" si="12"/>
        <v>0</v>
      </c>
      <c r="AO55" s="10">
        <f aca="true" t="shared" si="26" ref="AO55:AU55">AP55+AQ55+AR55+AS55+AV55</f>
        <v>0</v>
      </c>
      <c r="AP55" s="10">
        <f t="shared" si="26"/>
        <v>0</v>
      </c>
      <c r="AQ55" s="10">
        <f t="shared" si="26"/>
        <v>0</v>
      </c>
      <c r="AR55" s="10">
        <f t="shared" si="26"/>
        <v>0</v>
      </c>
      <c r="AS55" s="10">
        <f t="shared" si="26"/>
        <v>0</v>
      </c>
      <c r="AT55" s="10">
        <f t="shared" si="26"/>
        <v>0</v>
      </c>
      <c r="AU55" s="10">
        <f t="shared" si="26"/>
        <v>0</v>
      </c>
      <c r="AV55" s="10">
        <f t="shared" si="11"/>
        <v>0</v>
      </c>
      <c r="AW55" s="10">
        <f aca="true" t="shared" si="27" ref="AW55:BR55">AX55+AY55+AZ55+BA55+BD55</f>
        <v>0</v>
      </c>
      <c r="AX55" s="10">
        <f t="shared" si="27"/>
        <v>0</v>
      </c>
      <c r="AY55" s="10">
        <f t="shared" si="27"/>
        <v>0</v>
      </c>
      <c r="AZ55" s="10">
        <f t="shared" si="27"/>
        <v>0</v>
      </c>
      <c r="BA55" s="10">
        <f t="shared" si="27"/>
        <v>0</v>
      </c>
      <c r="BB55" s="10">
        <f t="shared" si="27"/>
        <v>0</v>
      </c>
      <c r="BC55" s="10">
        <f t="shared" si="27"/>
        <v>0</v>
      </c>
      <c r="BD55" s="10">
        <f t="shared" si="27"/>
        <v>0</v>
      </c>
      <c r="BE55" s="10">
        <f t="shared" si="27"/>
        <v>0</v>
      </c>
      <c r="BF55" s="10">
        <f t="shared" si="27"/>
        <v>0</v>
      </c>
      <c r="BG55" s="10">
        <f t="shared" si="27"/>
        <v>0</v>
      </c>
      <c r="BH55" s="10">
        <f t="shared" si="27"/>
        <v>0</v>
      </c>
      <c r="BI55" s="10">
        <f t="shared" si="27"/>
        <v>0</v>
      </c>
      <c r="BJ55" s="10">
        <f t="shared" si="27"/>
        <v>0</v>
      </c>
      <c r="BK55" s="10">
        <f t="shared" si="27"/>
        <v>0</v>
      </c>
      <c r="BL55" s="10">
        <f t="shared" si="27"/>
        <v>0</v>
      </c>
      <c r="BM55" s="10">
        <f t="shared" si="27"/>
        <v>0</v>
      </c>
      <c r="BN55" s="10">
        <f t="shared" si="27"/>
        <v>0</v>
      </c>
      <c r="BO55" s="10">
        <f t="shared" si="27"/>
        <v>0</v>
      </c>
      <c r="BP55" s="10">
        <f t="shared" si="27"/>
        <v>0</v>
      </c>
      <c r="BQ55" s="10">
        <f t="shared" si="27"/>
        <v>0</v>
      </c>
      <c r="BR55" s="10">
        <f t="shared" si="27"/>
        <v>0</v>
      </c>
    </row>
    <row r="56" spans="1:70" ht="45.75" customHeight="1">
      <c r="A56" s="51" t="s">
        <v>23</v>
      </c>
      <c r="B56" s="47" t="s">
        <v>83</v>
      </c>
      <c r="C56" s="47"/>
      <c r="D56" s="47">
        <v>6</v>
      </c>
      <c r="E56" s="47">
        <f>G56-F56</f>
        <v>92</v>
      </c>
      <c r="F56" s="81">
        <v>76</v>
      </c>
      <c r="G56" s="47">
        <f>X56+AF56+AN56+AV56+BD56+BL56</f>
        <v>168</v>
      </c>
      <c r="H56" s="10"/>
      <c r="I56" s="70"/>
      <c r="J56" s="70"/>
      <c r="K56" s="70"/>
      <c r="L56" s="70"/>
      <c r="M56" s="70"/>
      <c r="N56" s="70"/>
      <c r="O56" s="70"/>
      <c r="P56" s="21"/>
      <c r="Q56" s="70"/>
      <c r="R56" s="70"/>
      <c r="S56" s="69"/>
      <c r="T56" s="70"/>
      <c r="U56" s="70"/>
      <c r="V56" s="70"/>
      <c r="W56" s="70"/>
      <c r="X56" s="10">
        <f>Y56+Z56+AA56+AB56+AE56+AC56+AD56</f>
        <v>0</v>
      </c>
      <c r="Y56" s="70"/>
      <c r="Z56" s="70"/>
      <c r="AA56" s="70"/>
      <c r="AB56" s="70"/>
      <c r="AC56" s="70"/>
      <c r="AD56" s="70"/>
      <c r="AE56" s="70"/>
      <c r="AF56" s="21">
        <f t="shared" si="20"/>
        <v>0</v>
      </c>
      <c r="AG56" s="70"/>
      <c r="AH56" s="70"/>
      <c r="AI56" s="69"/>
      <c r="AJ56" s="70"/>
      <c r="AK56" s="70"/>
      <c r="AL56" s="70"/>
      <c r="AM56" s="70"/>
      <c r="AN56" s="10">
        <f t="shared" si="12"/>
        <v>0</v>
      </c>
      <c r="AO56" s="63"/>
      <c r="AP56" s="63"/>
      <c r="AQ56" s="63"/>
      <c r="AR56" s="63"/>
      <c r="AS56" s="63"/>
      <c r="AT56" s="63"/>
      <c r="AU56" s="63"/>
      <c r="AV56" s="10">
        <f>AW56+AX56+AY56+AZ56+BC56+BA56+BB56</f>
        <v>168</v>
      </c>
      <c r="AW56" s="70">
        <v>54</v>
      </c>
      <c r="AX56" s="70">
        <v>16</v>
      </c>
      <c r="AY56" s="70">
        <v>10</v>
      </c>
      <c r="AZ56" s="70">
        <v>52</v>
      </c>
      <c r="BA56" s="70">
        <v>20</v>
      </c>
      <c r="BB56" s="70">
        <v>4</v>
      </c>
      <c r="BC56" s="70">
        <v>12</v>
      </c>
      <c r="BD56" s="10">
        <f t="shared" si="14"/>
        <v>0</v>
      </c>
      <c r="BE56" s="70"/>
      <c r="BF56" s="70"/>
      <c r="BG56" s="70"/>
      <c r="BH56" s="70"/>
      <c r="BI56" s="70"/>
      <c r="BJ56" s="70"/>
      <c r="BK56" s="70"/>
      <c r="BL56" s="10">
        <f t="shared" si="13"/>
        <v>0</v>
      </c>
      <c r="BM56" s="70"/>
      <c r="BN56" s="70"/>
      <c r="BO56" s="70"/>
      <c r="BP56" s="70"/>
      <c r="BQ56" s="70"/>
      <c r="BR56" s="44"/>
    </row>
    <row r="57" spans="1:70" ht="47.25" customHeight="1">
      <c r="A57" s="51" t="s">
        <v>84</v>
      </c>
      <c r="B57" s="47" t="s">
        <v>85</v>
      </c>
      <c r="C57" s="47"/>
      <c r="D57" s="47">
        <v>6</v>
      </c>
      <c r="E57" s="47">
        <f>G57-F57</f>
        <v>84</v>
      </c>
      <c r="F57" s="81">
        <v>76</v>
      </c>
      <c r="G57" s="47">
        <f>X57+AF57+AN57+AV57+BD57+BL57</f>
        <v>160</v>
      </c>
      <c r="H57" s="10"/>
      <c r="I57" s="70"/>
      <c r="J57" s="70"/>
      <c r="K57" s="70"/>
      <c r="L57" s="70"/>
      <c r="M57" s="70"/>
      <c r="N57" s="70"/>
      <c r="O57" s="70"/>
      <c r="P57" s="21"/>
      <c r="Q57" s="70"/>
      <c r="R57" s="70"/>
      <c r="S57" s="69"/>
      <c r="T57" s="70"/>
      <c r="U57" s="70"/>
      <c r="V57" s="70"/>
      <c r="W57" s="70"/>
      <c r="X57" s="10">
        <f>Y57+Z57+AA57+AB57+AE57+AC57+AD57</f>
        <v>0</v>
      </c>
      <c r="Y57" s="70"/>
      <c r="Z57" s="70"/>
      <c r="AA57" s="70"/>
      <c r="AB57" s="70"/>
      <c r="AC57" s="70"/>
      <c r="AD57" s="70"/>
      <c r="AE57" s="70"/>
      <c r="AF57" s="21">
        <f t="shared" si="20"/>
        <v>0</v>
      </c>
      <c r="AG57" s="70"/>
      <c r="AH57" s="70"/>
      <c r="AI57" s="69"/>
      <c r="AJ57" s="70"/>
      <c r="AK57" s="70"/>
      <c r="AL57" s="70"/>
      <c r="AM57" s="70"/>
      <c r="AN57" s="10">
        <f t="shared" si="12"/>
        <v>0</v>
      </c>
      <c r="AO57" s="70"/>
      <c r="AP57" s="70"/>
      <c r="AQ57" s="70"/>
      <c r="AR57" s="70"/>
      <c r="AS57" s="70"/>
      <c r="AT57" s="70"/>
      <c r="AU57" s="71"/>
      <c r="AV57" s="10">
        <f>AW57+AX57+AY57+AZ57+BC57+BA57+BB57</f>
        <v>160</v>
      </c>
      <c r="AW57" s="70">
        <v>46</v>
      </c>
      <c r="AX57" s="70">
        <v>14</v>
      </c>
      <c r="AY57" s="70">
        <v>22</v>
      </c>
      <c r="AZ57" s="70">
        <v>56</v>
      </c>
      <c r="BA57" s="70">
        <v>10</v>
      </c>
      <c r="BB57" s="70">
        <v>4</v>
      </c>
      <c r="BC57" s="70">
        <v>8</v>
      </c>
      <c r="BD57" s="10">
        <f t="shared" si="14"/>
        <v>0</v>
      </c>
      <c r="BE57" s="70"/>
      <c r="BF57" s="70"/>
      <c r="BG57" s="70"/>
      <c r="BH57" s="70"/>
      <c r="BI57" s="70"/>
      <c r="BJ57" s="70"/>
      <c r="BK57" s="70"/>
      <c r="BL57" s="10">
        <f t="shared" si="13"/>
        <v>0</v>
      </c>
      <c r="BM57" s="70"/>
      <c r="BN57" s="70"/>
      <c r="BO57" s="70"/>
      <c r="BP57" s="70"/>
      <c r="BQ57" s="70"/>
      <c r="BR57" s="70"/>
    </row>
    <row r="58" spans="1:70" ht="11.25" customHeight="1">
      <c r="A58" s="51" t="s">
        <v>86</v>
      </c>
      <c r="B58" s="47" t="s">
        <v>78</v>
      </c>
      <c r="C58" s="47">
        <v>6</v>
      </c>
      <c r="D58" s="47"/>
      <c r="E58" s="47"/>
      <c r="F58" s="81">
        <v>72</v>
      </c>
      <c r="G58" s="47">
        <f aca="true" t="shared" si="28" ref="G58:G65">X58+AF58+AN58+AV58+BD58+BL58</f>
        <v>72</v>
      </c>
      <c r="H58" s="10"/>
      <c r="I58" s="69"/>
      <c r="J58" s="69"/>
      <c r="K58" s="69"/>
      <c r="L58" s="69"/>
      <c r="M58" s="69"/>
      <c r="N58" s="69"/>
      <c r="O58" s="69"/>
      <c r="P58" s="21"/>
      <c r="Q58" s="69"/>
      <c r="R58" s="69"/>
      <c r="S58" s="69"/>
      <c r="T58" s="69"/>
      <c r="U58" s="69"/>
      <c r="V58" s="69"/>
      <c r="W58" s="69"/>
      <c r="X58" s="10">
        <f>Y58+Z58+AA58+AB58+AE58+AC58+AD58</f>
        <v>0</v>
      </c>
      <c r="Y58" s="69"/>
      <c r="Z58" s="69"/>
      <c r="AA58" s="69"/>
      <c r="AB58" s="69"/>
      <c r="AC58" s="69"/>
      <c r="AD58" s="69"/>
      <c r="AE58" s="69"/>
      <c r="AF58" s="21">
        <f t="shared" si="20"/>
        <v>0</v>
      </c>
      <c r="AG58" s="69"/>
      <c r="AH58" s="69"/>
      <c r="AI58" s="69"/>
      <c r="AJ58" s="69"/>
      <c r="AK58" s="69"/>
      <c r="AL58" s="69"/>
      <c r="AM58" s="69"/>
      <c r="AN58" s="10">
        <f t="shared" si="12"/>
        <v>0</v>
      </c>
      <c r="AO58" s="69"/>
      <c r="AP58" s="69"/>
      <c r="AQ58" s="69"/>
      <c r="AR58" s="69"/>
      <c r="AS58" s="69"/>
      <c r="AT58" s="69"/>
      <c r="AU58" s="69"/>
      <c r="AV58" s="10">
        <f t="shared" si="11"/>
        <v>72</v>
      </c>
      <c r="AW58" s="69"/>
      <c r="AX58" s="69"/>
      <c r="AY58" s="69"/>
      <c r="AZ58" s="69">
        <v>72</v>
      </c>
      <c r="BA58" s="69"/>
      <c r="BB58" s="69"/>
      <c r="BC58" s="69"/>
      <c r="BD58" s="10">
        <f t="shared" si="14"/>
        <v>0</v>
      </c>
      <c r="BE58" s="67"/>
      <c r="BF58" s="67"/>
      <c r="BG58" s="67"/>
      <c r="BH58" s="67"/>
      <c r="BI58" s="67"/>
      <c r="BJ58" s="67"/>
      <c r="BK58" s="67"/>
      <c r="BL58" s="10">
        <f t="shared" si="13"/>
        <v>0</v>
      </c>
      <c r="BM58" s="67"/>
      <c r="BN58" s="67"/>
      <c r="BO58" s="67"/>
      <c r="BP58" s="67"/>
      <c r="BQ58" s="67"/>
      <c r="BR58" s="67"/>
    </row>
    <row r="59" spans="1:70" ht="24.75" customHeight="1">
      <c r="A59" s="51" t="s">
        <v>87</v>
      </c>
      <c r="B59" s="47" t="s">
        <v>80</v>
      </c>
      <c r="C59" s="47">
        <v>6</v>
      </c>
      <c r="D59" s="47"/>
      <c r="E59" s="47"/>
      <c r="F59" s="81">
        <v>108</v>
      </c>
      <c r="G59" s="47">
        <f t="shared" si="28"/>
        <v>108</v>
      </c>
      <c r="H59" s="10"/>
      <c r="I59" s="69"/>
      <c r="J59" s="69"/>
      <c r="K59" s="69"/>
      <c r="L59" s="69"/>
      <c r="M59" s="69"/>
      <c r="N59" s="69"/>
      <c r="O59" s="69"/>
      <c r="P59" s="21"/>
      <c r="Q59" s="69"/>
      <c r="R59" s="69"/>
      <c r="S59" s="69"/>
      <c r="T59" s="69"/>
      <c r="U59" s="69"/>
      <c r="V59" s="69"/>
      <c r="W59" s="69"/>
      <c r="X59" s="10">
        <f>Y59+Z59+AA59+AB59+AE59+AC59+AD59</f>
        <v>0</v>
      </c>
      <c r="Y59" s="69"/>
      <c r="Z59" s="69"/>
      <c r="AA59" s="69"/>
      <c r="AB59" s="69"/>
      <c r="AC59" s="69"/>
      <c r="AD59" s="69"/>
      <c r="AE59" s="69"/>
      <c r="AF59" s="21">
        <f t="shared" si="20"/>
        <v>0</v>
      </c>
      <c r="AG59" s="69"/>
      <c r="AH59" s="69"/>
      <c r="AI59" s="69"/>
      <c r="AJ59" s="69"/>
      <c r="AK59" s="69"/>
      <c r="AL59" s="69"/>
      <c r="AM59" s="69"/>
      <c r="AN59" s="10">
        <f t="shared" si="12"/>
        <v>0</v>
      </c>
      <c r="AO59" s="70"/>
      <c r="AP59" s="70"/>
      <c r="AQ59" s="70"/>
      <c r="AR59" s="70"/>
      <c r="AS59" s="70"/>
      <c r="AT59" s="69"/>
      <c r="AU59" s="69"/>
      <c r="AV59" s="10">
        <f t="shared" si="11"/>
        <v>108</v>
      </c>
      <c r="AW59" s="70"/>
      <c r="AX59" s="70"/>
      <c r="AY59" s="70"/>
      <c r="AZ59" s="70">
        <v>108</v>
      </c>
      <c r="BA59" s="70"/>
      <c r="BB59" s="69"/>
      <c r="BC59" s="69"/>
      <c r="BD59" s="10">
        <f t="shared" si="14"/>
        <v>0</v>
      </c>
      <c r="BE59" s="67"/>
      <c r="BF59" s="67"/>
      <c r="BG59" s="67"/>
      <c r="BH59" s="67"/>
      <c r="BI59" s="67"/>
      <c r="BJ59" s="67"/>
      <c r="BK59" s="67"/>
      <c r="BL59" s="10">
        <f t="shared" si="13"/>
        <v>0</v>
      </c>
      <c r="BM59" s="69"/>
      <c r="BN59" s="69"/>
      <c r="BO59" s="69"/>
      <c r="BP59" s="69"/>
      <c r="BQ59" s="69"/>
      <c r="BR59" s="69"/>
    </row>
    <row r="60" spans="1:70" s="49" customFormat="1" ht="64.5" customHeight="1">
      <c r="A60" s="50" t="s">
        <v>88</v>
      </c>
      <c r="B60" s="48" t="s">
        <v>175</v>
      </c>
      <c r="C60" s="48"/>
      <c r="D60" s="48" t="s">
        <v>122</v>
      </c>
      <c r="E60" s="80">
        <f>E61+E62+E63+E64+E65</f>
        <v>222</v>
      </c>
      <c r="F60" s="80">
        <f>F61+F62+F63+F64+F65</f>
        <v>488</v>
      </c>
      <c r="G60" s="80">
        <f>G61+G62+G63+G64+G65</f>
        <v>710</v>
      </c>
      <c r="H60" s="1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10">
        <f aca="true" t="shared" si="29" ref="X60:X66">Y60+Z60+AA60+AB60+AE60</f>
        <v>0</v>
      </c>
      <c r="Y60" s="21">
        <f aca="true" t="shared" si="30" ref="Y60:AE60">Y61+Y62+Y63</f>
        <v>0</v>
      </c>
      <c r="Z60" s="21">
        <f t="shared" si="30"/>
        <v>0</v>
      </c>
      <c r="AA60" s="21">
        <f t="shared" si="30"/>
        <v>0</v>
      </c>
      <c r="AB60" s="21">
        <f t="shared" si="30"/>
        <v>0</v>
      </c>
      <c r="AC60" s="21">
        <f t="shared" si="30"/>
        <v>0</v>
      </c>
      <c r="AD60" s="21">
        <f t="shared" si="30"/>
        <v>0</v>
      </c>
      <c r="AE60" s="21">
        <f t="shared" si="30"/>
        <v>0</v>
      </c>
      <c r="AF60" s="21">
        <f>AF61+AF62+AF63</f>
        <v>0</v>
      </c>
      <c r="AG60" s="21">
        <f aca="true" t="shared" si="31" ref="AG60:BR60">AG61+AG62+AG63</f>
        <v>0</v>
      </c>
      <c r="AH60" s="21">
        <f t="shared" si="31"/>
        <v>0</v>
      </c>
      <c r="AI60" s="21">
        <f t="shared" si="31"/>
        <v>0</v>
      </c>
      <c r="AJ60" s="21">
        <f t="shared" si="31"/>
        <v>0</v>
      </c>
      <c r="AK60" s="21">
        <f t="shared" si="31"/>
        <v>0</v>
      </c>
      <c r="AL60" s="21">
        <f t="shared" si="31"/>
        <v>0</v>
      </c>
      <c r="AM60" s="21">
        <f t="shared" si="31"/>
        <v>0</v>
      </c>
      <c r="AN60" s="21">
        <f t="shared" si="31"/>
        <v>0</v>
      </c>
      <c r="AO60" s="21">
        <f t="shared" si="31"/>
        <v>0</v>
      </c>
      <c r="AP60" s="21">
        <f t="shared" si="31"/>
        <v>0</v>
      </c>
      <c r="AQ60" s="21">
        <f t="shared" si="31"/>
        <v>0</v>
      </c>
      <c r="AR60" s="21">
        <f t="shared" si="31"/>
        <v>0</v>
      </c>
      <c r="AS60" s="21">
        <f t="shared" si="31"/>
        <v>0</v>
      </c>
      <c r="AT60" s="21">
        <f t="shared" si="31"/>
        <v>0</v>
      </c>
      <c r="AU60" s="21">
        <f t="shared" si="31"/>
        <v>0</v>
      </c>
      <c r="AV60" s="21">
        <f t="shared" si="31"/>
        <v>0</v>
      </c>
      <c r="AW60" s="21">
        <f t="shared" si="31"/>
        <v>0</v>
      </c>
      <c r="AX60" s="21">
        <f t="shared" si="31"/>
        <v>0</v>
      </c>
      <c r="AY60" s="21">
        <f t="shared" si="31"/>
        <v>0</v>
      </c>
      <c r="AZ60" s="21">
        <f t="shared" si="31"/>
        <v>0</v>
      </c>
      <c r="BA60" s="21">
        <f t="shared" si="31"/>
        <v>0</v>
      </c>
      <c r="BB60" s="21">
        <f t="shared" si="31"/>
        <v>0</v>
      </c>
      <c r="BC60" s="21">
        <f t="shared" si="31"/>
        <v>0</v>
      </c>
      <c r="BD60" s="21">
        <f t="shared" si="31"/>
        <v>258</v>
      </c>
      <c r="BE60" s="21">
        <f t="shared" si="31"/>
        <v>56</v>
      </c>
      <c r="BF60" s="21">
        <f t="shared" si="31"/>
        <v>52</v>
      </c>
      <c r="BG60" s="21">
        <f t="shared" si="31"/>
        <v>30</v>
      </c>
      <c r="BH60" s="21">
        <f t="shared" si="31"/>
        <v>92</v>
      </c>
      <c r="BI60" s="21">
        <f t="shared" si="31"/>
        <v>0</v>
      </c>
      <c r="BJ60" s="21">
        <f t="shared" si="31"/>
        <v>8</v>
      </c>
      <c r="BK60" s="21">
        <f t="shared" si="31"/>
        <v>20</v>
      </c>
      <c r="BL60" s="21">
        <f t="shared" si="31"/>
        <v>164</v>
      </c>
      <c r="BM60" s="21">
        <f t="shared" si="31"/>
        <v>83</v>
      </c>
      <c r="BN60" s="21">
        <f t="shared" si="31"/>
        <v>10</v>
      </c>
      <c r="BO60" s="21">
        <f t="shared" si="31"/>
        <v>8</v>
      </c>
      <c r="BP60" s="21">
        <f t="shared" si="31"/>
        <v>57</v>
      </c>
      <c r="BQ60" s="21">
        <f t="shared" si="31"/>
        <v>4</v>
      </c>
      <c r="BR60" s="21">
        <f t="shared" si="31"/>
        <v>2</v>
      </c>
    </row>
    <row r="61" spans="1:70" ht="43.5" customHeight="1">
      <c r="A61" s="51" t="s">
        <v>89</v>
      </c>
      <c r="B61" s="47" t="s">
        <v>90</v>
      </c>
      <c r="C61" s="47"/>
      <c r="D61" s="47">
        <v>7</v>
      </c>
      <c r="E61" s="47">
        <f>G61-F61</f>
        <v>52</v>
      </c>
      <c r="F61" s="81">
        <v>104</v>
      </c>
      <c r="G61" s="47">
        <f>X61+AF61+AN61+AV61+BD61+BL61</f>
        <v>156</v>
      </c>
      <c r="H61" s="10"/>
      <c r="I61" s="72"/>
      <c r="J61" s="72"/>
      <c r="K61" s="72"/>
      <c r="L61" s="72"/>
      <c r="M61" s="72"/>
      <c r="N61" s="72"/>
      <c r="O61" s="72"/>
      <c r="P61" s="21"/>
      <c r="Q61" s="72"/>
      <c r="R61" s="72"/>
      <c r="S61" s="70"/>
      <c r="T61" s="70"/>
      <c r="U61" s="70"/>
      <c r="V61" s="70"/>
      <c r="W61" s="70"/>
      <c r="X61" s="10">
        <f t="shared" si="29"/>
        <v>0</v>
      </c>
      <c r="Y61" s="72"/>
      <c r="Z61" s="72"/>
      <c r="AA61" s="72"/>
      <c r="AB61" s="72"/>
      <c r="AC61" s="72"/>
      <c r="AD61" s="72"/>
      <c r="AE61" s="72"/>
      <c r="AF61" s="21">
        <f t="shared" si="20"/>
        <v>0</v>
      </c>
      <c r="AG61" s="72"/>
      <c r="AH61" s="72"/>
      <c r="AI61" s="70"/>
      <c r="AJ61" s="70"/>
      <c r="AK61" s="70"/>
      <c r="AL61" s="70"/>
      <c r="AM61" s="70"/>
      <c r="AN61" s="10">
        <f t="shared" si="12"/>
        <v>0</v>
      </c>
      <c r="AO61" s="70"/>
      <c r="AP61" s="70"/>
      <c r="AQ61" s="70"/>
      <c r="AR61" s="70"/>
      <c r="AS61" s="70"/>
      <c r="AT61" s="70"/>
      <c r="AU61" s="70"/>
      <c r="AV61" s="10">
        <f t="shared" si="11"/>
        <v>0</v>
      </c>
      <c r="AW61" s="70"/>
      <c r="AX61" s="70"/>
      <c r="AY61" s="70"/>
      <c r="AZ61" s="70"/>
      <c r="BA61" s="70"/>
      <c r="BB61" s="70"/>
      <c r="BC61" s="70"/>
      <c r="BD61" s="10">
        <f>BE61+BG61+BH61+BK61+BF61+BJ61</f>
        <v>156</v>
      </c>
      <c r="BE61" s="63">
        <v>32</v>
      </c>
      <c r="BF61" s="63">
        <v>26</v>
      </c>
      <c r="BG61" s="63">
        <v>26</v>
      </c>
      <c r="BH61" s="63">
        <v>56</v>
      </c>
      <c r="BI61" s="63"/>
      <c r="BJ61" s="63">
        <v>4</v>
      </c>
      <c r="BK61" s="63">
        <v>12</v>
      </c>
      <c r="BL61" s="10">
        <f t="shared" si="13"/>
        <v>0</v>
      </c>
      <c r="BM61" s="70"/>
      <c r="BN61" s="70"/>
      <c r="BO61" s="70"/>
      <c r="BP61" s="70"/>
      <c r="BQ61" s="70"/>
      <c r="BR61" s="70"/>
    </row>
    <row r="62" spans="1:70" ht="45" customHeight="1">
      <c r="A62" s="51" t="s">
        <v>91</v>
      </c>
      <c r="B62" s="47" t="s">
        <v>92</v>
      </c>
      <c r="C62" s="47"/>
      <c r="D62" s="47">
        <v>7</v>
      </c>
      <c r="E62" s="47">
        <f>G62-F62</f>
        <v>54</v>
      </c>
      <c r="F62" s="81">
        <v>48</v>
      </c>
      <c r="G62" s="47">
        <f t="shared" si="28"/>
        <v>102</v>
      </c>
      <c r="H62" s="10"/>
      <c r="I62" s="72"/>
      <c r="J62" s="72"/>
      <c r="K62" s="72"/>
      <c r="L62" s="72"/>
      <c r="M62" s="72"/>
      <c r="N62" s="72"/>
      <c r="O62" s="72"/>
      <c r="P62" s="21"/>
      <c r="Q62" s="72"/>
      <c r="R62" s="72"/>
      <c r="S62" s="70"/>
      <c r="T62" s="70"/>
      <c r="U62" s="70"/>
      <c r="V62" s="70"/>
      <c r="W62" s="70"/>
      <c r="X62" s="10">
        <f t="shared" si="29"/>
        <v>0</v>
      </c>
      <c r="Y62" s="72"/>
      <c r="Z62" s="72"/>
      <c r="AA62" s="72"/>
      <c r="AB62" s="72"/>
      <c r="AC62" s="72"/>
      <c r="AD62" s="72"/>
      <c r="AE62" s="72"/>
      <c r="AF62" s="21">
        <f t="shared" si="20"/>
        <v>0</v>
      </c>
      <c r="AG62" s="72"/>
      <c r="AH62" s="72"/>
      <c r="AI62" s="70"/>
      <c r="AJ62" s="70"/>
      <c r="AK62" s="70"/>
      <c r="AL62" s="70"/>
      <c r="AM62" s="70"/>
      <c r="AN62" s="10">
        <f t="shared" si="12"/>
        <v>0</v>
      </c>
      <c r="AO62" s="70"/>
      <c r="AP62" s="70"/>
      <c r="AQ62" s="70"/>
      <c r="AR62" s="70"/>
      <c r="AS62" s="70"/>
      <c r="AT62" s="70"/>
      <c r="AU62" s="70"/>
      <c r="AV62" s="10">
        <f t="shared" si="11"/>
        <v>0</v>
      </c>
      <c r="AW62" s="70"/>
      <c r="AX62" s="70"/>
      <c r="AY62" s="70"/>
      <c r="AZ62" s="70"/>
      <c r="BA62" s="70"/>
      <c r="BB62" s="70"/>
      <c r="BC62" s="70"/>
      <c r="BD62" s="10">
        <f>BE62+BG62+BH62+BK62+BF62+BJ62</f>
        <v>102</v>
      </c>
      <c r="BE62" s="63">
        <v>24</v>
      </c>
      <c r="BF62" s="63">
        <v>26</v>
      </c>
      <c r="BG62" s="63">
        <v>4</v>
      </c>
      <c r="BH62" s="63">
        <v>36</v>
      </c>
      <c r="BI62" s="63"/>
      <c r="BJ62" s="63">
        <v>4</v>
      </c>
      <c r="BK62" s="63">
        <v>8</v>
      </c>
      <c r="BL62" s="10">
        <f t="shared" si="13"/>
        <v>0</v>
      </c>
      <c r="BM62" s="70"/>
      <c r="BN62" s="70"/>
      <c r="BO62" s="70"/>
      <c r="BP62" s="70"/>
      <c r="BQ62" s="70"/>
      <c r="BR62" s="70"/>
    </row>
    <row r="63" spans="1:70" ht="43.5" customHeight="1">
      <c r="A63" s="51" t="s">
        <v>93</v>
      </c>
      <c r="B63" s="47" t="s">
        <v>94</v>
      </c>
      <c r="C63" s="47"/>
      <c r="D63" s="47">
        <v>8</v>
      </c>
      <c r="E63" s="47">
        <f>G63-F63</f>
        <v>116</v>
      </c>
      <c r="F63" s="81">
        <v>48</v>
      </c>
      <c r="G63" s="47">
        <f t="shared" si="28"/>
        <v>164</v>
      </c>
      <c r="H63" s="10"/>
      <c r="I63" s="72"/>
      <c r="J63" s="72"/>
      <c r="K63" s="72"/>
      <c r="L63" s="72"/>
      <c r="M63" s="72"/>
      <c r="N63" s="72"/>
      <c r="O63" s="72"/>
      <c r="P63" s="21"/>
      <c r="Q63" s="72"/>
      <c r="R63" s="72"/>
      <c r="S63" s="70"/>
      <c r="T63" s="70"/>
      <c r="U63" s="70"/>
      <c r="V63" s="70"/>
      <c r="W63" s="70"/>
      <c r="X63" s="10">
        <f t="shared" si="29"/>
        <v>0</v>
      </c>
      <c r="Y63" s="72"/>
      <c r="Z63" s="72"/>
      <c r="AA63" s="72"/>
      <c r="AB63" s="72"/>
      <c r="AC63" s="72"/>
      <c r="AD63" s="72"/>
      <c r="AE63" s="72"/>
      <c r="AF63" s="21">
        <f t="shared" si="20"/>
        <v>0</v>
      </c>
      <c r="AG63" s="72"/>
      <c r="AH63" s="72"/>
      <c r="AI63" s="70"/>
      <c r="AJ63" s="70"/>
      <c r="AK63" s="70"/>
      <c r="AL63" s="70"/>
      <c r="AM63" s="70"/>
      <c r="AN63" s="10">
        <f t="shared" si="12"/>
        <v>0</v>
      </c>
      <c r="AO63" s="70"/>
      <c r="AP63" s="70"/>
      <c r="AQ63" s="70"/>
      <c r="AR63" s="70"/>
      <c r="AS63" s="70"/>
      <c r="AT63" s="70"/>
      <c r="AU63" s="70"/>
      <c r="AV63" s="10">
        <f t="shared" si="11"/>
        <v>0</v>
      </c>
      <c r="AW63" s="70"/>
      <c r="AX63" s="70"/>
      <c r="AY63" s="70"/>
      <c r="AZ63" s="70"/>
      <c r="BA63" s="70"/>
      <c r="BB63" s="70"/>
      <c r="BC63" s="70"/>
      <c r="BD63" s="10">
        <f t="shared" si="14"/>
        <v>0</v>
      </c>
      <c r="BE63" s="63"/>
      <c r="BF63" s="63"/>
      <c r="BG63" s="63"/>
      <c r="BH63" s="63"/>
      <c r="BI63" s="63"/>
      <c r="BJ63" s="63"/>
      <c r="BK63" s="63"/>
      <c r="BL63" s="10">
        <f>BM63+BN63+BO63+BP63+BR63+BQ63</f>
        <v>164</v>
      </c>
      <c r="BM63" s="70">
        <v>83</v>
      </c>
      <c r="BN63" s="70">
        <v>10</v>
      </c>
      <c r="BO63" s="70">
        <v>8</v>
      </c>
      <c r="BP63" s="70">
        <v>57</v>
      </c>
      <c r="BQ63" s="70">
        <v>4</v>
      </c>
      <c r="BR63" s="70">
        <v>2</v>
      </c>
    </row>
    <row r="64" spans="1:70" ht="11.25" customHeight="1">
      <c r="A64" s="51" t="s">
        <v>95</v>
      </c>
      <c r="B64" s="47" t="s">
        <v>78</v>
      </c>
      <c r="C64" s="47">
        <v>8</v>
      </c>
      <c r="D64" s="47"/>
      <c r="E64" s="47"/>
      <c r="F64" s="81">
        <v>108</v>
      </c>
      <c r="G64" s="47">
        <f t="shared" si="28"/>
        <v>108</v>
      </c>
      <c r="H64" s="10"/>
      <c r="I64" s="72"/>
      <c r="J64" s="72"/>
      <c r="K64" s="72"/>
      <c r="L64" s="72"/>
      <c r="M64" s="72"/>
      <c r="N64" s="72"/>
      <c r="O64" s="72"/>
      <c r="P64" s="21"/>
      <c r="Q64" s="72"/>
      <c r="R64" s="72"/>
      <c r="S64" s="70"/>
      <c r="T64" s="70"/>
      <c r="U64" s="70"/>
      <c r="V64" s="70"/>
      <c r="W64" s="70"/>
      <c r="X64" s="10">
        <f t="shared" si="29"/>
        <v>0</v>
      </c>
      <c r="Y64" s="72"/>
      <c r="Z64" s="72"/>
      <c r="AA64" s="72"/>
      <c r="AB64" s="72"/>
      <c r="AC64" s="72"/>
      <c r="AD64" s="72"/>
      <c r="AE64" s="72"/>
      <c r="AF64" s="21">
        <f t="shared" si="20"/>
        <v>0</v>
      </c>
      <c r="AG64" s="72"/>
      <c r="AH64" s="72"/>
      <c r="AI64" s="70"/>
      <c r="AJ64" s="70"/>
      <c r="AK64" s="70"/>
      <c r="AL64" s="70"/>
      <c r="AM64" s="70"/>
      <c r="AN64" s="10">
        <f t="shared" si="12"/>
        <v>0</v>
      </c>
      <c r="AO64" s="70"/>
      <c r="AP64" s="70"/>
      <c r="AQ64" s="70"/>
      <c r="AR64" s="70"/>
      <c r="AS64" s="70"/>
      <c r="AT64" s="70"/>
      <c r="AU64" s="70"/>
      <c r="AV64" s="10">
        <f t="shared" si="11"/>
        <v>0</v>
      </c>
      <c r="AW64" s="70"/>
      <c r="AX64" s="70"/>
      <c r="AY64" s="70"/>
      <c r="AZ64" s="70"/>
      <c r="BA64" s="70"/>
      <c r="BB64" s="70"/>
      <c r="BC64" s="70"/>
      <c r="BD64" s="10">
        <f t="shared" si="14"/>
        <v>0</v>
      </c>
      <c r="BE64" s="63"/>
      <c r="BF64" s="63"/>
      <c r="BG64" s="63"/>
      <c r="BH64" s="63"/>
      <c r="BI64" s="63"/>
      <c r="BJ64" s="63"/>
      <c r="BK64" s="63"/>
      <c r="BL64" s="10">
        <f t="shared" si="13"/>
        <v>108</v>
      </c>
      <c r="BM64" s="63"/>
      <c r="BN64" s="63"/>
      <c r="BO64" s="63"/>
      <c r="BP64" s="63">
        <v>108</v>
      </c>
      <c r="BQ64" s="63"/>
      <c r="BR64" s="63"/>
    </row>
    <row r="65" spans="1:70" ht="22.5" customHeight="1">
      <c r="A65" s="51" t="s">
        <v>96</v>
      </c>
      <c r="B65" s="47" t="s">
        <v>80</v>
      </c>
      <c r="C65" s="47">
        <v>8</v>
      </c>
      <c r="D65" s="47"/>
      <c r="E65" s="47"/>
      <c r="F65" s="81">
        <v>180</v>
      </c>
      <c r="G65" s="47">
        <f t="shared" si="28"/>
        <v>180</v>
      </c>
      <c r="H65" s="10"/>
      <c r="I65" s="72"/>
      <c r="J65" s="72"/>
      <c r="K65" s="72"/>
      <c r="L65" s="72"/>
      <c r="M65" s="72"/>
      <c r="N65" s="72"/>
      <c r="O65" s="72"/>
      <c r="P65" s="21"/>
      <c r="Q65" s="72"/>
      <c r="R65" s="72"/>
      <c r="S65" s="70"/>
      <c r="T65" s="70"/>
      <c r="U65" s="70"/>
      <c r="V65" s="70"/>
      <c r="W65" s="70"/>
      <c r="X65" s="10">
        <f t="shared" si="29"/>
        <v>0</v>
      </c>
      <c r="Y65" s="72"/>
      <c r="Z65" s="72"/>
      <c r="AA65" s="72"/>
      <c r="AB65" s="72"/>
      <c r="AC65" s="72"/>
      <c r="AD65" s="72"/>
      <c r="AE65" s="72"/>
      <c r="AF65" s="21">
        <f t="shared" si="20"/>
        <v>0</v>
      </c>
      <c r="AG65" s="72"/>
      <c r="AH65" s="72"/>
      <c r="AI65" s="70"/>
      <c r="AJ65" s="70"/>
      <c r="AK65" s="70"/>
      <c r="AL65" s="70"/>
      <c r="AM65" s="70"/>
      <c r="AN65" s="10">
        <f t="shared" si="12"/>
        <v>0</v>
      </c>
      <c r="AO65" s="70"/>
      <c r="AP65" s="70"/>
      <c r="AQ65" s="70"/>
      <c r="AR65" s="70"/>
      <c r="AS65" s="70"/>
      <c r="AT65" s="70"/>
      <c r="AU65" s="70"/>
      <c r="AV65" s="10">
        <f t="shared" si="11"/>
        <v>0</v>
      </c>
      <c r="AW65" s="70"/>
      <c r="AX65" s="70"/>
      <c r="AY65" s="70"/>
      <c r="AZ65" s="70"/>
      <c r="BA65" s="70"/>
      <c r="BB65" s="70"/>
      <c r="BC65" s="70"/>
      <c r="BD65" s="10">
        <f t="shared" si="14"/>
        <v>0</v>
      </c>
      <c r="BE65" s="70"/>
      <c r="BF65" s="70"/>
      <c r="BG65" s="70"/>
      <c r="BH65" s="70"/>
      <c r="BI65" s="70"/>
      <c r="BJ65" s="70"/>
      <c r="BK65" s="70"/>
      <c r="BL65" s="10">
        <f t="shared" si="13"/>
        <v>180</v>
      </c>
      <c r="BM65" s="63"/>
      <c r="BN65" s="63"/>
      <c r="BO65" s="63"/>
      <c r="BP65" s="63">
        <v>180</v>
      </c>
      <c r="BQ65" s="63"/>
      <c r="BR65" s="63"/>
    </row>
    <row r="66" spans="1:70" s="49" customFormat="1" ht="36.75" customHeight="1">
      <c r="A66" s="51" t="s">
        <v>97</v>
      </c>
      <c r="B66" s="47" t="s">
        <v>147</v>
      </c>
      <c r="C66" s="48"/>
      <c r="D66" s="48" t="s">
        <v>121</v>
      </c>
      <c r="E66" s="80">
        <f>E67+E68+E69</f>
        <v>109</v>
      </c>
      <c r="F66" s="80">
        <f>F67+F68+F69</f>
        <v>252</v>
      </c>
      <c r="G66" s="80">
        <f>G67+G68+G69</f>
        <v>361</v>
      </c>
      <c r="H66" s="1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10">
        <f t="shared" si="29"/>
        <v>0</v>
      </c>
      <c r="Y66" s="21">
        <f aca="true" t="shared" si="32" ref="Y66:AE66">Y67</f>
        <v>0</v>
      </c>
      <c r="Z66" s="21">
        <f t="shared" si="32"/>
        <v>0</v>
      </c>
      <c r="AA66" s="21">
        <f t="shared" si="32"/>
        <v>0</v>
      </c>
      <c r="AB66" s="21">
        <f t="shared" si="32"/>
        <v>0</v>
      </c>
      <c r="AC66" s="21">
        <f t="shared" si="32"/>
        <v>0</v>
      </c>
      <c r="AD66" s="21">
        <f t="shared" si="32"/>
        <v>0</v>
      </c>
      <c r="AE66" s="21">
        <f t="shared" si="32"/>
        <v>0</v>
      </c>
      <c r="AF66" s="21">
        <f>AF67</f>
        <v>37</v>
      </c>
      <c r="AG66" s="21">
        <f aca="true" t="shared" si="33" ref="AG66:BR66">AG67</f>
        <v>10</v>
      </c>
      <c r="AH66" s="21">
        <f t="shared" si="33"/>
        <v>8</v>
      </c>
      <c r="AI66" s="21">
        <f t="shared" si="33"/>
        <v>2</v>
      </c>
      <c r="AJ66" s="21">
        <f t="shared" si="33"/>
        <v>13</v>
      </c>
      <c r="AK66" s="21">
        <f t="shared" si="33"/>
        <v>0</v>
      </c>
      <c r="AL66" s="21">
        <f t="shared" si="33"/>
        <v>0</v>
      </c>
      <c r="AM66" s="21">
        <f t="shared" si="33"/>
        <v>4</v>
      </c>
      <c r="AN66" s="21">
        <f t="shared" si="33"/>
        <v>72</v>
      </c>
      <c r="AO66" s="21">
        <f t="shared" si="33"/>
        <v>22</v>
      </c>
      <c r="AP66" s="21">
        <f t="shared" si="33"/>
        <v>8</v>
      </c>
      <c r="AQ66" s="21">
        <f t="shared" si="33"/>
        <v>14</v>
      </c>
      <c r="AR66" s="21">
        <f t="shared" si="33"/>
        <v>18</v>
      </c>
      <c r="AS66" s="21">
        <f t="shared" si="33"/>
        <v>0</v>
      </c>
      <c r="AT66" s="21">
        <f t="shared" si="33"/>
        <v>0</v>
      </c>
      <c r="AU66" s="21">
        <f t="shared" si="33"/>
        <v>10</v>
      </c>
      <c r="AV66" s="21">
        <f t="shared" si="33"/>
        <v>0</v>
      </c>
      <c r="AW66" s="21">
        <f t="shared" si="33"/>
        <v>0</v>
      </c>
      <c r="AX66" s="21">
        <f t="shared" si="33"/>
        <v>0</v>
      </c>
      <c r="AY66" s="21">
        <f t="shared" si="33"/>
        <v>0</v>
      </c>
      <c r="AZ66" s="21">
        <f t="shared" si="33"/>
        <v>0</v>
      </c>
      <c r="BA66" s="21">
        <f t="shared" si="33"/>
        <v>0</v>
      </c>
      <c r="BB66" s="21">
        <f t="shared" si="33"/>
        <v>0</v>
      </c>
      <c r="BC66" s="21">
        <f t="shared" si="33"/>
        <v>0</v>
      </c>
      <c r="BD66" s="21">
        <f t="shared" si="33"/>
        <v>0</v>
      </c>
      <c r="BE66" s="21">
        <f t="shared" si="33"/>
        <v>0</v>
      </c>
      <c r="BF66" s="21">
        <f t="shared" si="33"/>
        <v>0</v>
      </c>
      <c r="BG66" s="21">
        <f t="shared" si="33"/>
        <v>0</v>
      </c>
      <c r="BH66" s="21">
        <f t="shared" si="33"/>
        <v>0</v>
      </c>
      <c r="BI66" s="21">
        <f t="shared" si="33"/>
        <v>0</v>
      </c>
      <c r="BJ66" s="21">
        <f t="shared" si="33"/>
        <v>0</v>
      </c>
      <c r="BK66" s="21">
        <f t="shared" si="33"/>
        <v>0</v>
      </c>
      <c r="BL66" s="21">
        <f t="shared" si="33"/>
        <v>0</v>
      </c>
      <c r="BM66" s="21">
        <f t="shared" si="33"/>
        <v>0</v>
      </c>
      <c r="BN66" s="21">
        <f t="shared" si="33"/>
        <v>0</v>
      </c>
      <c r="BO66" s="21">
        <f t="shared" si="33"/>
        <v>0</v>
      </c>
      <c r="BP66" s="21">
        <f t="shared" si="33"/>
        <v>0</v>
      </c>
      <c r="BQ66" s="21">
        <f t="shared" si="33"/>
        <v>0</v>
      </c>
      <c r="BR66" s="21">
        <f t="shared" si="33"/>
        <v>0</v>
      </c>
    </row>
    <row r="67" spans="1:70" s="49" customFormat="1" ht="34.5" customHeight="1">
      <c r="A67" s="51" t="s">
        <v>107</v>
      </c>
      <c r="B67" s="47" t="s">
        <v>148</v>
      </c>
      <c r="C67" s="48">
        <v>4.5</v>
      </c>
      <c r="D67" s="48"/>
      <c r="E67" s="47">
        <f>AF67+AN67</f>
        <v>109</v>
      </c>
      <c r="F67" s="80">
        <v>0</v>
      </c>
      <c r="G67" s="47">
        <f>AF67+AN67</f>
        <v>109</v>
      </c>
      <c r="H67" s="10"/>
      <c r="I67" s="69"/>
      <c r="J67" s="69"/>
      <c r="K67" s="69"/>
      <c r="L67" s="69"/>
      <c r="M67" s="69"/>
      <c r="N67" s="69"/>
      <c r="O67" s="69"/>
      <c r="P67" s="21"/>
      <c r="Q67" s="69"/>
      <c r="R67" s="69"/>
      <c r="S67" s="69"/>
      <c r="T67" s="69"/>
      <c r="U67" s="69"/>
      <c r="V67" s="69"/>
      <c r="W67" s="69"/>
      <c r="X67" s="10"/>
      <c r="Y67" s="69"/>
      <c r="Z67" s="69"/>
      <c r="AA67" s="69"/>
      <c r="AB67" s="69"/>
      <c r="AC67" s="69"/>
      <c r="AD67" s="69"/>
      <c r="AE67" s="69"/>
      <c r="AF67" s="21">
        <f>AG67+AH67+AI67+AJ67+AM67+AL67+AK67</f>
        <v>37</v>
      </c>
      <c r="AG67" s="69">
        <v>10</v>
      </c>
      <c r="AH67" s="69">
        <v>8</v>
      </c>
      <c r="AI67" s="69">
        <v>2</v>
      </c>
      <c r="AJ67" s="69">
        <v>13</v>
      </c>
      <c r="AK67" s="69"/>
      <c r="AL67" s="69"/>
      <c r="AM67" s="69">
        <v>4</v>
      </c>
      <c r="AN67" s="10">
        <f t="shared" si="12"/>
        <v>72</v>
      </c>
      <c r="AO67" s="69">
        <v>22</v>
      </c>
      <c r="AP67" s="69">
        <v>8</v>
      </c>
      <c r="AQ67" s="69">
        <v>14</v>
      </c>
      <c r="AR67" s="69">
        <v>18</v>
      </c>
      <c r="AS67" s="69"/>
      <c r="AT67" s="69"/>
      <c r="AU67" s="69">
        <v>10</v>
      </c>
      <c r="AV67" s="10"/>
      <c r="AW67" s="69"/>
      <c r="AX67" s="69"/>
      <c r="AY67" s="69"/>
      <c r="AZ67" s="69"/>
      <c r="BA67" s="69"/>
      <c r="BB67" s="69"/>
      <c r="BC67" s="69"/>
      <c r="BD67" s="10">
        <f t="shared" si="14"/>
        <v>0</v>
      </c>
      <c r="BE67" s="69"/>
      <c r="BF67" s="69"/>
      <c r="BG67" s="69"/>
      <c r="BH67" s="69"/>
      <c r="BI67" s="69"/>
      <c r="BJ67" s="69"/>
      <c r="BK67" s="69"/>
      <c r="BL67" s="10"/>
      <c r="BM67" s="69"/>
      <c r="BN67" s="69"/>
      <c r="BO67" s="69"/>
      <c r="BP67" s="69"/>
      <c r="BQ67" s="69"/>
      <c r="BR67" s="69"/>
    </row>
    <row r="68" spans="1:70" ht="15.75" customHeight="1">
      <c r="A68" s="51" t="s">
        <v>98</v>
      </c>
      <c r="B68" s="47" t="s">
        <v>78</v>
      </c>
      <c r="C68" s="47">
        <v>5</v>
      </c>
      <c r="D68" s="47"/>
      <c r="E68" s="47"/>
      <c r="F68" s="81">
        <v>72</v>
      </c>
      <c r="G68" s="47">
        <f>X68+AF68+AN68+AV68+BD68+BL68</f>
        <v>72</v>
      </c>
      <c r="H68" s="10"/>
      <c r="I68" s="70"/>
      <c r="J68" s="70"/>
      <c r="K68" s="70"/>
      <c r="L68" s="70"/>
      <c r="M68" s="70"/>
      <c r="N68" s="70"/>
      <c r="O68" s="70"/>
      <c r="P68" s="21"/>
      <c r="Q68" s="70"/>
      <c r="R68" s="70"/>
      <c r="S68" s="70"/>
      <c r="T68" s="70"/>
      <c r="U68" s="70"/>
      <c r="V68" s="70"/>
      <c r="W68" s="70"/>
      <c r="X68" s="10">
        <f>Y68+Z68+AA68+AB68+AE68</f>
        <v>0</v>
      </c>
      <c r="Y68" s="70"/>
      <c r="Z68" s="70"/>
      <c r="AA68" s="70"/>
      <c r="AB68" s="70"/>
      <c r="AC68" s="70"/>
      <c r="AD68" s="70"/>
      <c r="AE68" s="70"/>
      <c r="AF68" s="21">
        <f t="shared" si="20"/>
        <v>0</v>
      </c>
      <c r="AG68" s="70"/>
      <c r="AH68" s="70"/>
      <c r="AI68" s="70"/>
      <c r="AJ68" s="70"/>
      <c r="AK68" s="70"/>
      <c r="AL68" s="70"/>
      <c r="AM68" s="70"/>
      <c r="AN68" s="10">
        <f t="shared" si="12"/>
        <v>72</v>
      </c>
      <c r="AO68" s="70"/>
      <c r="AP68" s="70"/>
      <c r="AQ68" s="70"/>
      <c r="AR68" s="70">
        <v>72</v>
      </c>
      <c r="AS68" s="70"/>
      <c r="AT68" s="70"/>
      <c r="AU68" s="70"/>
      <c r="AV68" s="10">
        <f>AW68+AX68+AY68+AZ68+BC68</f>
        <v>0</v>
      </c>
      <c r="AW68" s="70"/>
      <c r="AX68" s="70"/>
      <c r="AY68" s="70"/>
      <c r="AZ68" s="70"/>
      <c r="BA68" s="70"/>
      <c r="BB68" s="70"/>
      <c r="BC68" s="70"/>
      <c r="BD68" s="10">
        <f t="shared" si="14"/>
        <v>0</v>
      </c>
      <c r="BE68" s="70"/>
      <c r="BF68" s="70"/>
      <c r="BG68" s="70"/>
      <c r="BH68" s="70"/>
      <c r="BI68" s="70"/>
      <c r="BJ68" s="70"/>
      <c r="BK68" s="70"/>
      <c r="BL68" s="10">
        <f t="shared" si="13"/>
        <v>0</v>
      </c>
      <c r="BM68" s="70"/>
      <c r="BN68" s="70"/>
      <c r="BO68" s="70"/>
      <c r="BP68" s="70"/>
      <c r="BQ68" s="70"/>
      <c r="BR68" s="70"/>
    </row>
    <row r="69" spans="1:70" ht="21" customHeight="1">
      <c r="A69" s="51" t="s">
        <v>99</v>
      </c>
      <c r="B69" s="47" t="s">
        <v>80</v>
      </c>
      <c r="C69" s="47">
        <v>5</v>
      </c>
      <c r="D69" s="47"/>
      <c r="E69" s="47"/>
      <c r="F69" s="81">
        <v>180</v>
      </c>
      <c r="G69" s="47">
        <f>X69+AF69+AN69+AV69+BD69+BL69</f>
        <v>180</v>
      </c>
      <c r="H69" s="10"/>
      <c r="I69" s="70"/>
      <c r="J69" s="70"/>
      <c r="K69" s="70"/>
      <c r="L69" s="70"/>
      <c r="M69" s="70"/>
      <c r="N69" s="70"/>
      <c r="O69" s="70"/>
      <c r="P69" s="21"/>
      <c r="Q69" s="70"/>
      <c r="R69" s="70"/>
      <c r="S69" s="70"/>
      <c r="T69" s="70"/>
      <c r="U69" s="70"/>
      <c r="V69" s="70"/>
      <c r="W69" s="70"/>
      <c r="X69" s="10">
        <f>Y69+Z69+AA69+AB69+AE69</f>
        <v>0</v>
      </c>
      <c r="Y69" s="70"/>
      <c r="Z69" s="70"/>
      <c r="AA69" s="70"/>
      <c r="AB69" s="70"/>
      <c r="AC69" s="70"/>
      <c r="AD69" s="70"/>
      <c r="AE69" s="70"/>
      <c r="AF69" s="21">
        <f t="shared" si="20"/>
        <v>0</v>
      </c>
      <c r="AG69" s="70"/>
      <c r="AH69" s="70"/>
      <c r="AI69" s="70"/>
      <c r="AJ69" s="70"/>
      <c r="AK69" s="70"/>
      <c r="AL69" s="70"/>
      <c r="AM69" s="70"/>
      <c r="AN69" s="10">
        <f t="shared" si="12"/>
        <v>180</v>
      </c>
      <c r="AO69" s="70"/>
      <c r="AP69" s="70"/>
      <c r="AQ69" s="70"/>
      <c r="AR69" s="70">
        <v>180</v>
      </c>
      <c r="AS69" s="70"/>
      <c r="AT69" s="70"/>
      <c r="AU69" s="70"/>
      <c r="AV69" s="10">
        <f>AW69+AX69+AY69+AZ69+BC69</f>
        <v>0</v>
      </c>
      <c r="AW69" s="70"/>
      <c r="AX69" s="70"/>
      <c r="AY69" s="70"/>
      <c r="AZ69" s="70"/>
      <c r="BA69" s="70"/>
      <c r="BB69" s="70"/>
      <c r="BC69" s="70"/>
      <c r="BD69" s="10">
        <f t="shared" si="14"/>
        <v>0</v>
      </c>
      <c r="BE69" s="70"/>
      <c r="BF69" s="70"/>
      <c r="BG69" s="70"/>
      <c r="BH69" s="70"/>
      <c r="BI69" s="70"/>
      <c r="BJ69" s="70"/>
      <c r="BK69" s="70"/>
      <c r="BL69" s="10">
        <f t="shared" si="13"/>
        <v>0</v>
      </c>
      <c r="BM69" s="70"/>
      <c r="BN69" s="70"/>
      <c r="BO69" s="70"/>
      <c r="BP69" s="70"/>
      <c r="BQ69" s="70"/>
      <c r="BR69" s="70"/>
    </row>
    <row r="70" spans="1:70" ht="15.75" customHeight="1">
      <c r="A70" s="51" t="s">
        <v>100</v>
      </c>
      <c r="B70" s="47" t="s">
        <v>101</v>
      </c>
      <c r="C70" s="47"/>
      <c r="D70" s="47"/>
      <c r="E70" s="47"/>
      <c r="F70" s="81">
        <v>144</v>
      </c>
      <c r="G70" s="47">
        <v>144</v>
      </c>
      <c r="H70" s="10"/>
      <c r="I70" s="72"/>
      <c r="J70" s="72"/>
      <c r="K70" s="72"/>
      <c r="L70" s="72"/>
      <c r="M70" s="72"/>
      <c r="N70" s="72"/>
      <c r="O70" s="72"/>
      <c r="P70" s="21"/>
      <c r="Q70" s="72"/>
      <c r="R70" s="72"/>
      <c r="S70" s="70"/>
      <c r="T70" s="70"/>
      <c r="U70" s="70"/>
      <c r="V70" s="70"/>
      <c r="W70" s="70"/>
      <c r="X70" s="10">
        <f>Y70+Z70+AA70+AB70+AE70</f>
        <v>0</v>
      </c>
      <c r="Y70" s="72"/>
      <c r="Z70" s="72"/>
      <c r="AA70" s="72"/>
      <c r="AB70" s="72"/>
      <c r="AC70" s="72"/>
      <c r="AD70" s="72"/>
      <c r="AE70" s="72"/>
      <c r="AF70" s="21">
        <f t="shared" si="20"/>
        <v>0</v>
      </c>
      <c r="AG70" s="72"/>
      <c r="AH70" s="72"/>
      <c r="AI70" s="70"/>
      <c r="AJ70" s="70"/>
      <c r="AK70" s="70"/>
      <c r="AL70" s="70"/>
      <c r="AM70" s="70"/>
      <c r="AN70" s="10">
        <f t="shared" si="12"/>
        <v>0</v>
      </c>
      <c r="AO70" s="70"/>
      <c r="AP70" s="70"/>
      <c r="AQ70" s="70"/>
      <c r="AR70" s="70"/>
      <c r="AS70" s="70"/>
      <c r="AT70" s="70"/>
      <c r="AU70" s="70"/>
      <c r="AV70" s="10">
        <f>AW70+AX70+AY70+AZ70+BC70</f>
        <v>0</v>
      </c>
      <c r="AW70" s="70"/>
      <c r="AX70" s="70"/>
      <c r="AY70" s="70"/>
      <c r="AZ70" s="70"/>
      <c r="BA70" s="70"/>
      <c r="BB70" s="70"/>
      <c r="BC70" s="70"/>
      <c r="BD70" s="10">
        <f t="shared" si="14"/>
        <v>0</v>
      </c>
      <c r="BE70" s="70"/>
      <c r="BF70" s="70"/>
      <c r="BG70" s="70"/>
      <c r="BH70" s="70"/>
      <c r="BI70" s="70"/>
      <c r="BJ70" s="70"/>
      <c r="BK70" s="70"/>
      <c r="BL70" s="10">
        <f t="shared" si="13"/>
        <v>144</v>
      </c>
      <c r="BM70" s="70"/>
      <c r="BN70" s="70"/>
      <c r="BO70" s="70"/>
      <c r="BP70" s="70">
        <v>144</v>
      </c>
      <c r="BQ70" s="70"/>
      <c r="BR70" s="70"/>
    </row>
    <row r="71" spans="1:70" ht="21.75" customHeight="1">
      <c r="A71" s="51"/>
      <c r="B71" s="47" t="s">
        <v>102</v>
      </c>
      <c r="C71" s="47"/>
      <c r="D71" s="47"/>
      <c r="E71" s="47"/>
      <c r="F71" s="81">
        <v>180</v>
      </c>
      <c r="G71" s="47">
        <v>180</v>
      </c>
      <c r="H71" s="10"/>
      <c r="I71" s="72"/>
      <c r="J71" s="72"/>
      <c r="K71" s="72"/>
      <c r="L71" s="72"/>
      <c r="M71" s="72"/>
      <c r="N71" s="72"/>
      <c r="O71" s="72"/>
      <c r="P71" s="21"/>
      <c r="Q71" s="72"/>
      <c r="R71" s="72"/>
      <c r="S71" s="70"/>
      <c r="T71" s="70"/>
      <c r="U71" s="70"/>
      <c r="V71" s="70"/>
      <c r="W71" s="70"/>
      <c r="X71" s="10">
        <f>Y71+Z71+AA71+AB71+AE71</f>
        <v>0</v>
      </c>
      <c r="Y71" s="72"/>
      <c r="Z71" s="72"/>
      <c r="AA71" s="72"/>
      <c r="AB71" s="72"/>
      <c r="AC71" s="72"/>
      <c r="AD71" s="72"/>
      <c r="AE71" s="72"/>
      <c r="AF71" s="21">
        <f t="shared" si="20"/>
        <v>0</v>
      </c>
      <c r="AG71" s="72"/>
      <c r="AH71" s="72"/>
      <c r="AI71" s="70"/>
      <c r="AJ71" s="70"/>
      <c r="AK71" s="70"/>
      <c r="AL71" s="70"/>
      <c r="AM71" s="70"/>
      <c r="AN71" s="10">
        <f t="shared" si="12"/>
        <v>0</v>
      </c>
      <c r="AO71" s="70"/>
      <c r="AP71" s="70"/>
      <c r="AQ71" s="70"/>
      <c r="AR71" s="70"/>
      <c r="AS71" s="70"/>
      <c r="AT71" s="70"/>
      <c r="AU71" s="70"/>
      <c r="AV71" s="10">
        <f>AW71+AX71+AY71+AZ71+BC71</f>
        <v>0</v>
      </c>
      <c r="AW71" s="70"/>
      <c r="AX71" s="70"/>
      <c r="AY71" s="70"/>
      <c r="AZ71" s="73"/>
      <c r="BA71" s="73"/>
      <c r="BB71" s="73"/>
      <c r="BC71" s="70"/>
      <c r="BD71" s="10">
        <f t="shared" si="14"/>
        <v>0</v>
      </c>
      <c r="BE71" s="70"/>
      <c r="BF71" s="70"/>
      <c r="BG71" s="70"/>
      <c r="BH71" s="70"/>
      <c r="BI71" s="70"/>
      <c r="BJ71" s="70"/>
      <c r="BK71" s="70"/>
      <c r="BL71" s="10">
        <f t="shared" si="13"/>
        <v>0</v>
      </c>
      <c r="BM71" s="70"/>
      <c r="BN71" s="70"/>
      <c r="BO71" s="70"/>
      <c r="BP71" s="70"/>
      <c r="BQ71" s="70"/>
      <c r="BR71" s="70"/>
    </row>
    <row r="72" spans="1:70" ht="22.5" customHeight="1">
      <c r="A72" s="51"/>
      <c r="B72" s="47" t="s">
        <v>103</v>
      </c>
      <c r="C72" s="47"/>
      <c r="D72" s="47"/>
      <c r="E72" s="47"/>
      <c r="F72" s="81">
        <v>1296</v>
      </c>
      <c r="G72" s="47">
        <f>X72+AF72+AN72+AV72+BD72+BL72</f>
        <v>0</v>
      </c>
      <c r="H72" s="10"/>
      <c r="I72" s="72"/>
      <c r="J72" s="72"/>
      <c r="K72" s="72"/>
      <c r="L72" s="72"/>
      <c r="M72" s="72"/>
      <c r="N72" s="72"/>
      <c r="O72" s="72"/>
      <c r="P72" s="21"/>
      <c r="Q72" s="72"/>
      <c r="R72" s="72"/>
      <c r="S72" s="70"/>
      <c r="T72" s="70"/>
      <c r="U72" s="70"/>
      <c r="V72" s="70"/>
      <c r="W72" s="70"/>
      <c r="X72" s="10">
        <f>Y72+Z72+AA72+AB72+AE72</f>
        <v>0</v>
      </c>
      <c r="Y72" s="72"/>
      <c r="Z72" s="72"/>
      <c r="AA72" s="72"/>
      <c r="AB72" s="72"/>
      <c r="AC72" s="72"/>
      <c r="AD72" s="72"/>
      <c r="AE72" s="72"/>
      <c r="AF72" s="21">
        <f t="shared" si="20"/>
        <v>0</v>
      </c>
      <c r="AG72" s="72"/>
      <c r="AH72" s="72"/>
      <c r="AI72" s="70"/>
      <c r="AJ72" s="70"/>
      <c r="AK72" s="70"/>
      <c r="AL72" s="70"/>
      <c r="AM72" s="70"/>
      <c r="AN72" s="10">
        <f t="shared" si="12"/>
        <v>0</v>
      </c>
      <c r="AO72" s="70"/>
      <c r="AP72" s="70"/>
      <c r="AQ72" s="70"/>
      <c r="AR72" s="70"/>
      <c r="AS72" s="70"/>
      <c r="AT72" s="70"/>
      <c r="AU72" s="70"/>
      <c r="AV72" s="10">
        <f>AW72+AX72+AY72+AZ72+BC72</f>
        <v>0</v>
      </c>
      <c r="AW72" s="70"/>
      <c r="AX72" s="70"/>
      <c r="AY72" s="70"/>
      <c r="AZ72" s="73"/>
      <c r="BA72" s="73"/>
      <c r="BB72" s="73"/>
      <c r="BC72" s="70"/>
      <c r="BD72" s="10">
        <f t="shared" si="14"/>
        <v>0</v>
      </c>
      <c r="BE72" s="70"/>
      <c r="BF72" s="70"/>
      <c r="BG72" s="70"/>
      <c r="BH72" s="70"/>
      <c r="BI72" s="70"/>
      <c r="BJ72" s="70"/>
      <c r="BK72" s="70"/>
      <c r="BL72" s="10">
        <f t="shared" si="13"/>
        <v>0</v>
      </c>
      <c r="BM72" s="70"/>
      <c r="BN72" s="70"/>
      <c r="BO72" s="70"/>
      <c r="BP72" s="70"/>
      <c r="BQ72" s="70"/>
      <c r="BR72" s="70"/>
    </row>
    <row r="73" spans="1:70" ht="25.5" customHeight="1">
      <c r="A73" s="51" t="s">
        <v>104</v>
      </c>
      <c r="B73" s="47" t="s">
        <v>24</v>
      </c>
      <c r="C73" s="47"/>
      <c r="D73" s="47"/>
      <c r="E73" s="47"/>
      <c r="F73" s="81">
        <v>216</v>
      </c>
      <c r="G73" s="47">
        <v>216</v>
      </c>
      <c r="H73" s="26"/>
      <c r="I73" s="72"/>
      <c r="J73" s="72"/>
      <c r="K73" s="72"/>
      <c r="L73" s="72"/>
      <c r="M73" s="72"/>
      <c r="N73" s="72"/>
      <c r="O73" s="72"/>
      <c r="P73" s="21"/>
      <c r="Q73" s="72"/>
      <c r="R73" s="72"/>
      <c r="S73" s="70"/>
      <c r="T73" s="70"/>
      <c r="U73" s="70"/>
      <c r="V73" s="70"/>
      <c r="W73" s="70"/>
      <c r="X73" s="26"/>
      <c r="Y73" s="72"/>
      <c r="Z73" s="72"/>
      <c r="AA73" s="72"/>
      <c r="AB73" s="72"/>
      <c r="AC73" s="72"/>
      <c r="AD73" s="72"/>
      <c r="AE73" s="72"/>
      <c r="AF73" s="21">
        <f t="shared" si="20"/>
        <v>0</v>
      </c>
      <c r="AG73" s="72"/>
      <c r="AH73" s="72"/>
      <c r="AI73" s="70"/>
      <c r="AJ73" s="70"/>
      <c r="AK73" s="70"/>
      <c r="AL73" s="70"/>
      <c r="AM73" s="70"/>
      <c r="AN73" s="74"/>
      <c r="AO73" s="70"/>
      <c r="AP73" s="70"/>
      <c r="AQ73" s="70"/>
      <c r="AR73" s="70"/>
      <c r="AS73" s="70"/>
      <c r="AT73" s="70"/>
      <c r="AU73" s="70"/>
      <c r="AV73" s="74"/>
      <c r="AW73" s="70"/>
      <c r="AX73" s="70"/>
      <c r="AY73" s="70"/>
      <c r="AZ73" s="73"/>
      <c r="BA73" s="73"/>
      <c r="BB73" s="73"/>
      <c r="BC73" s="70"/>
      <c r="BD73" s="74"/>
      <c r="BE73" s="70"/>
      <c r="BF73" s="70"/>
      <c r="BG73" s="70"/>
      <c r="BH73" s="70"/>
      <c r="BI73" s="70"/>
      <c r="BJ73" s="70"/>
      <c r="BK73" s="70"/>
      <c r="BL73" s="74"/>
      <c r="BM73" s="70"/>
      <c r="BN73" s="70"/>
      <c r="BO73" s="70"/>
      <c r="BP73" s="70"/>
      <c r="BQ73" s="70"/>
      <c r="BR73" s="70"/>
    </row>
    <row r="74" spans="1:70" ht="11.25" customHeight="1">
      <c r="A74" s="16"/>
      <c r="B74" s="46" t="s">
        <v>25</v>
      </c>
      <c r="C74" s="46"/>
      <c r="D74" s="46"/>
      <c r="E74" s="82">
        <v>1296</v>
      </c>
      <c r="F74" s="82">
        <f>F73+F72+F71+F70+F66+F60+F55+F50+F48+F47+F46+F45+F44+F43+F42+F41+F40+F39+F38+F36+F34+F33+F32+F30+F29+F28+F27</f>
        <v>4464</v>
      </c>
      <c r="G74" s="82">
        <f>G73+G72+G71+G70+G66+G60+G55+G50+G48+G47+G46+G45+G44+G43+G42+G41+G40+G39+G38+G36+G34+G33+G32+G30+G29+G28+G27</f>
        <v>4358</v>
      </c>
      <c r="H74" s="15">
        <f>I74+J74+K74+L74+M74+N74+O74</f>
        <v>0</v>
      </c>
      <c r="I74" s="14">
        <f>I26+I31+I35+I51+I52+I56+I57+I61+I62+I63+I67</f>
        <v>0</v>
      </c>
      <c r="J74" s="14">
        <f>J26+J31+J35+J51+J52+J56+J57+J61+J62+J63+J67</f>
        <v>0</v>
      </c>
      <c r="K74" s="14">
        <f>K26+K31+K35+K51+K52+K56+K57+K61+K62+K63+K67</f>
        <v>0</v>
      </c>
      <c r="L74" s="14">
        <f>L26+L31+L35+L51+L52+L56+L57+L61+L62+L63+L67</f>
        <v>0</v>
      </c>
      <c r="M74" s="14"/>
      <c r="N74" s="14">
        <f>N26+N31+N35+N51+N52+N56+N57+N61+N62+N63+N67</f>
        <v>0</v>
      </c>
      <c r="O74" s="14">
        <f>O26+O31+O35+O51+O52+O56+O57+O61+O62+O63+O67</f>
        <v>0</v>
      </c>
      <c r="P74" s="14">
        <f>P26+P31+P35+P49</f>
        <v>0</v>
      </c>
      <c r="Q74" s="14">
        <f aca="true" t="shared" si="34" ref="Q74:W74">Q26+Q31+Q35+Q49</f>
        <v>0</v>
      </c>
      <c r="R74" s="14">
        <f t="shared" si="34"/>
        <v>0</v>
      </c>
      <c r="S74" s="14">
        <f t="shared" si="34"/>
        <v>0</v>
      </c>
      <c r="T74" s="14">
        <f t="shared" si="34"/>
        <v>0</v>
      </c>
      <c r="U74" s="14">
        <f t="shared" si="34"/>
        <v>0</v>
      </c>
      <c r="V74" s="14">
        <f t="shared" si="34"/>
        <v>0</v>
      </c>
      <c r="W74" s="14">
        <f t="shared" si="34"/>
        <v>0</v>
      </c>
      <c r="X74" s="15">
        <f>Y74+Z74+AA74+AB74+AC74+AD74+AE74</f>
        <v>612</v>
      </c>
      <c r="Y74" s="14">
        <f>Y26+Y31+Y35+Y51+Y52+Y56+Y57+Y61+Y62+Y63+Y67</f>
        <v>262</v>
      </c>
      <c r="Z74" s="14">
        <f>Z26+Z31+Z35+Z51+Z52+Z56+Z57+Z61+Z62+Z63+Z67</f>
        <v>60</v>
      </c>
      <c r="AA74" s="14">
        <f>AA26+AA31+AA35+AA51+AA52+AA56+AA57+AA61+AA62+AA63+AA67</f>
        <v>34</v>
      </c>
      <c r="AB74" s="14">
        <f>AB26+AB31+AB35+AB51+AB52+AB56+AB57+AB61+AB62+AB63+AB67</f>
        <v>228</v>
      </c>
      <c r="AC74" s="14"/>
      <c r="AD74" s="14">
        <f>AD26+AD31+AD35+AD51+AD52+AD56+AD57+AD61+AD62+AD63+AD67</f>
        <v>0</v>
      </c>
      <c r="AE74" s="14">
        <f>AE26+AE31+AE35+AE51+AE52+AE56+AE57+AE61+AE62+AE63+AE67</f>
        <v>28</v>
      </c>
      <c r="AF74" s="14">
        <f>AF26+AF31+AF35+AF49</f>
        <v>828</v>
      </c>
      <c r="AG74" s="14">
        <f aca="true" t="shared" si="35" ref="AG74:AM74">AG26+AG31+AG35+AG49</f>
        <v>324</v>
      </c>
      <c r="AH74" s="14">
        <f t="shared" si="35"/>
        <v>78</v>
      </c>
      <c r="AI74" s="14">
        <f t="shared" si="35"/>
        <v>26</v>
      </c>
      <c r="AJ74" s="14">
        <f t="shared" si="35"/>
        <v>348</v>
      </c>
      <c r="AK74" s="14">
        <f t="shared" si="35"/>
        <v>0</v>
      </c>
      <c r="AL74" s="14">
        <f t="shared" si="35"/>
        <v>12</v>
      </c>
      <c r="AM74" s="14">
        <f t="shared" si="35"/>
        <v>40</v>
      </c>
      <c r="AN74" s="14">
        <f>AO74+AP74+AQ74+AR74+AS74+AT74+AU74</f>
        <v>324</v>
      </c>
      <c r="AO74" s="14">
        <f aca="true" t="shared" si="36" ref="AO74:AU74">AO26+AO31+AO35+AO51+AO52+AO56+AO57+AO61+AO62+AO63+AO67</f>
        <v>88</v>
      </c>
      <c r="AP74" s="14">
        <f t="shared" si="36"/>
        <v>18</v>
      </c>
      <c r="AQ74" s="14">
        <f t="shared" si="36"/>
        <v>28</v>
      </c>
      <c r="AR74" s="14">
        <f t="shared" si="36"/>
        <v>122</v>
      </c>
      <c r="AS74" s="14">
        <f t="shared" si="36"/>
        <v>30</v>
      </c>
      <c r="AT74" s="14">
        <f t="shared" si="36"/>
        <v>10</v>
      </c>
      <c r="AU74" s="14">
        <f t="shared" si="36"/>
        <v>28</v>
      </c>
      <c r="AV74" s="14">
        <f>AW74+AX74+AY74+AZ74+BA74+BB74+BC74</f>
        <v>450</v>
      </c>
      <c r="AW74" s="14">
        <f aca="true" t="shared" si="37" ref="AW74:BC74">AW26+AW31+AW35+AW51+AW52+AW56+AW57+AW61+AW62+AW63+AW67</f>
        <v>136</v>
      </c>
      <c r="AX74" s="14">
        <f t="shared" si="37"/>
        <v>38</v>
      </c>
      <c r="AY74" s="14">
        <f t="shared" si="37"/>
        <v>32</v>
      </c>
      <c r="AZ74" s="14">
        <f t="shared" si="37"/>
        <v>184</v>
      </c>
      <c r="BA74" s="14">
        <f t="shared" si="37"/>
        <v>30</v>
      </c>
      <c r="BB74" s="14">
        <f t="shared" si="37"/>
        <v>8</v>
      </c>
      <c r="BC74" s="14">
        <f t="shared" si="37"/>
        <v>22</v>
      </c>
      <c r="BD74" s="14">
        <f>BE74+BF74+BG74+BH74+BI74+BJ74+BK74</f>
        <v>594</v>
      </c>
      <c r="BE74" s="14">
        <f aca="true" t="shared" si="38" ref="BE74:BK74">BE26+BE31+BE35+BE51+BE52+BE56+BE57+BE61+BE62+BE63+BE67</f>
        <v>164</v>
      </c>
      <c r="BF74" s="14">
        <f t="shared" si="38"/>
        <v>70</v>
      </c>
      <c r="BG74" s="14">
        <f t="shared" si="38"/>
        <v>68</v>
      </c>
      <c r="BH74" s="14">
        <f t="shared" si="38"/>
        <v>254</v>
      </c>
      <c r="BI74" s="14">
        <f t="shared" si="38"/>
        <v>0</v>
      </c>
      <c r="BJ74" s="14">
        <f t="shared" si="38"/>
        <v>8</v>
      </c>
      <c r="BK74" s="14">
        <f t="shared" si="38"/>
        <v>30</v>
      </c>
      <c r="BL74" s="14">
        <f>BM74+BN74+BO74+BP74+BQ74+BR74</f>
        <v>180</v>
      </c>
      <c r="BM74" s="14">
        <f aca="true" t="shared" si="39" ref="BM74:BR74">BM26+BM31+BM35+BM51+BM52+BM56+BM57+BM61+BM62+BM63+BM67</f>
        <v>83</v>
      </c>
      <c r="BN74" s="14">
        <f t="shared" si="39"/>
        <v>10</v>
      </c>
      <c r="BO74" s="14">
        <f t="shared" si="39"/>
        <v>8</v>
      </c>
      <c r="BP74" s="14">
        <f t="shared" si="39"/>
        <v>73</v>
      </c>
      <c r="BQ74" s="14">
        <f t="shared" si="39"/>
        <v>4</v>
      </c>
      <c r="BR74" s="14">
        <f t="shared" si="39"/>
        <v>2</v>
      </c>
    </row>
    <row r="75" spans="1:70" ht="11.25" customHeight="1" hidden="1">
      <c r="A75" s="75"/>
      <c r="B75" s="76" t="s">
        <v>108</v>
      </c>
      <c r="C75" s="76"/>
      <c r="D75" s="76"/>
      <c r="E75" s="76"/>
      <c r="F75" s="83"/>
      <c r="G75" s="77"/>
      <c r="H75" s="15"/>
      <c r="I75" s="14">
        <f>I74+J74+K74+L74+O74+N74</f>
        <v>0</v>
      </c>
      <c r="J75" s="14"/>
      <c r="K75" s="14"/>
      <c r="L75" s="14"/>
      <c r="M75" s="14"/>
      <c r="N75" s="14"/>
      <c r="O75" s="14"/>
      <c r="P75" s="14"/>
      <c r="Q75" s="14">
        <f>Q74+R74+S74+T74+W74+V74</f>
        <v>0</v>
      </c>
      <c r="R75" s="14"/>
      <c r="S75" s="14"/>
      <c r="T75" s="14"/>
      <c r="U75" s="14"/>
      <c r="V75" s="14"/>
      <c r="W75" s="14"/>
      <c r="X75" s="15"/>
      <c r="Y75" s="14">
        <f>Y74+Z74+AA74+AB74+AE74+AD74</f>
        <v>612</v>
      </c>
      <c r="Z75" s="14"/>
      <c r="AA75" s="14"/>
      <c r="AB75" s="14"/>
      <c r="AC75" s="14"/>
      <c r="AD75" s="14"/>
      <c r="AE75" s="14"/>
      <c r="AF75" s="14"/>
      <c r="AG75" s="14">
        <f>AG74+AH74+AI74+AJ74+AM74+AL74</f>
        <v>828</v>
      </c>
      <c r="AH75" s="14"/>
      <c r="AI75" s="14"/>
      <c r="AJ75" s="14"/>
      <c r="AK75" s="14"/>
      <c r="AL75" s="14"/>
      <c r="AM75" s="14"/>
      <c r="AN75" s="14"/>
      <c r="AO75" s="14">
        <f>AO74+AP74+AQ74+AR74+AU74+AT74+AS74</f>
        <v>324</v>
      </c>
      <c r="AP75" s="14"/>
      <c r="AQ75" s="14"/>
      <c r="AR75" s="14"/>
      <c r="AS75" s="14"/>
      <c r="AT75" s="14"/>
      <c r="AU75" s="14"/>
      <c r="AV75" s="14"/>
      <c r="AW75" s="14">
        <f>AW74+AX74+AY74+AZ74+BC74+BA74+BB74</f>
        <v>450</v>
      </c>
      <c r="AX75" s="14"/>
      <c r="AY75" s="14"/>
      <c r="AZ75" s="14"/>
      <c r="BA75" s="14"/>
      <c r="BB75" s="14"/>
      <c r="BC75" s="14"/>
      <c r="BD75" s="14"/>
      <c r="BE75" s="14">
        <f>BE74+BF74+BG74+BH74+BK74+BI74+BJ74</f>
        <v>594</v>
      </c>
      <c r="BF75" s="14"/>
      <c r="BG75" s="14"/>
      <c r="BH75" s="14"/>
      <c r="BI75" s="14"/>
      <c r="BJ75" s="14"/>
      <c r="BK75" s="14"/>
      <c r="BL75" s="14"/>
      <c r="BM75" s="14">
        <f>BM74+BN74+BO74+BP74+BR74+BQ74</f>
        <v>180</v>
      </c>
      <c r="BN75" s="14"/>
      <c r="BO75" s="14"/>
      <c r="BP75" s="14"/>
      <c r="BQ75" s="14"/>
      <c r="BR75" s="14"/>
    </row>
    <row r="76" spans="1:70" ht="30" customHeight="1">
      <c r="A76" s="134" t="s">
        <v>35</v>
      </c>
      <c r="B76" s="166"/>
      <c r="C76" s="76"/>
      <c r="D76" s="76"/>
      <c r="E76" s="76"/>
      <c r="F76" s="83"/>
      <c r="G76" s="77"/>
      <c r="H76" s="15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5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>
        <v>36</v>
      </c>
      <c r="BQ76" s="14"/>
      <c r="BR76" s="14"/>
    </row>
    <row r="77" spans="1:70" ht="18" customHeight="1" hidden="1">
      <c r="A77" s="134"/>
      <c r="B77" s="135"/>
      <c r="C77" s="135"/>
      <c r="D77" s="135"/>
      <c r="E77" s="135"/>
      <c r="F77" s="135"/>
      <c r="G77" s="42"/>
      <c r="H77" s="28"/>
      <c r="I77" s="22">
        <f>J5*36</f>
        <v>612</v>
      </c>
      <c r="J77" s="22"/>
      <c r="K77" s="22"/>
      <c r="L77" s="22"/>
      <c r="M77" s="22"/>
      <c r="N77" s="22"/>
      <c r="O77" s="22"/>
      <c r="P77" s="27"/>
      <c r="Q77" s="22">
        <f>R5*36</f>
        <v>828</v>
      </c>
      <c r="R77" s="16"/>
      <c r="S77" s="16"/>
      <c r="T77" s="16"/>
      <c r="U77" s="16"/>
      <c r="V77" s="16"/>
      <c r="W77" s="16"/>
      <c r="X77" s="28"/>
      <c r="Y77" s="22">
        <f>Z5*36</f>
        <v>612</v>
      </c>
      <c r="Z77" s="22"/>
      <c r="AA77" s="22"/>
      <c r="AB77" s="22"/>
      <c r="AC77" s="22"/>
      <c r="AD77" s="22"/>
      <c r="AE77" s="22"/>
      <c r="AF77" s="27"/>
      <c r="AG77" s="22">
        <f>AH5*36</f>
        <v>828</v>
      </c>
      <c r="AH77" s="16"/>
      <c r="AI77" s="16"/>
      <c r="AJ77" s="16"/>
      <c r="AK77" s="16"/>
      <c r="AL77" s="16"/>
      <c r="AM77" s="16"/>
      <c r="AN77" s="25"/>
      <c r="AO77" s="16">
        <f>AP5*36</f>
        <v>324</v>
      </c>
      <c r="AP77" s="16"/>
      <c r="AQ77" s="16"/>
      <c r="AR77" s="16"/>
      <c r="AS77" s="16"/>
      <c r="AT77" s="16"/>
      <c r="AU77" s="16"/>
      <c r="AV77" s="25"/>
      <c r="AW77" s="16">
        <f>AX5*36</f>
        <v>450</v>
      </c>
      <c r="AX77" s="16"/>
      <c r="AY77" s="16"/>
      <c r="AZ77" s="16"/>
      <c r="BA77" s="16"/>
      <c r="BB77" s="16"/>
      <c r="BC77" s="16"/>
      <c r="BD77" s="25"/>
      <c r="BE77" s="12">
        <f>BF5*36</f>
        <v>594</v>
      </c>
      <c r="BF77" s="12"/>
      <c r="BG77" s="12"/>
      <c r="BH77" s="12"/>
      <c r="BI77" s="12"/>
      <c r="BJ77" s="12"/>
      <c r="BK77" s="12"/>
      <c r="BL77" s="25"/>
      <c r="BM77" s="12">
        <f>BN5*36</f>
        <v>180</v>
      </c>
      <c r="BN77" s="12"/>
      <c r="BO77" s="12"/>
      <c r="BP77" s="12"/>
      <c r="BQ77" s="12"/>
      <c r="BR77" s="12"/>
    </row>
    <row r="78" spans="1:70" ht="25.5" customHeight="1">
      <c r="A78" s="136" t="s">
        <v>15</v>
      </c>
      <c r="B78" s="136"/>
      <c r="C78" s="58"/>
      <c r="D78" s="58"/>
      <c r="E78" s="40"/>
      <c r="F78" s="84" t="s">
        <v>26</v>
      </c>
      <c r="G78" s="20"/>
      <c r="H78" s="24">
        <v>9</v>
      </c>
      <c r="I78" s="36"/>
      <c r="J78" s="31"/>
      <c r="K78" s="31"/>
      <c r="L78" s="31"/>
      <c r="M78" s="31"/>
      <c r="N78" s="31"/>
      <c r="O78" s="31"/>
      <c r="P78" s="24">
        <v>9</v>
      </c>
      <c r="Q78" s="11"/>
      <c r="R78" s="32"/>
      <c r="S78" s="32"/>
      <c r="T78" s="32"/>
      <c r="U78" s="32"/>
      <c r="V78" s="32"/>
      <c r="W78" s="32"/>
      <c r="X78" s="24">
        <v>9</v>
      </c>
      <c r="Y78" s="36"/>
      <c r="Z78" s="31"/>
      <c r="AA78" s="31"/>
      <c r="AB78" s="31"/>
      <c r="AC78" s="31"/>
      <c r="AD78" s="31"/>
      <c r="AE78" s="31"/>
      <c r="AF78" s="24">
        <v>9</v>
      </c>
      <c r="AG78" s="11"/>
      <c r="AH78" s="19"/>
      <c r="AI78" s="19"/>
      <c r="AJ78" s="19"/>
      <c r="AK78" s="32"/>
      <c r="AL78" s="29"/>
      <c r="AM78" s="19"/>
      <c r="AN78" s="24">
        <v>5</v>
      </c>
      <c r="AO78" s="7"/>
      <c r="AP78" s="7"/>
      <c r="AQ78" s="7"/>
      <c r="AR78" s="7"/>
      <c r="AS78" s="7"/>
      <c r="AT78" s="7"/>
      <c r="AU78" s="7"/>
      <c r="AV78" s="24">
        <v>5</v>
      </c>
      <c r="AW78" s="7"/>
      <c r="AX78" s="7"/>
      <c r="AY78" s="7"/>
      <c r="AZ78" s="7"/>
      <c r="BA78" s="7"/>
      <c r="BB78" s="7"/>
      <c r="BC78" s="7"/>
      <c r="BD78" s="24">
        <v>8</v>
      </c>
      <c r="BE78" s="33"/>
      <c r="BF78" s="33"/>
      <c r="BG78" s="33"/>
      <c r="BH78" s="33"/>
      <c r="BI78" s="33"/>
      <c r="BJ78" s="33"/>
      <c r="BK78" s="33"/>
      <c r="BL78" s="24">
        <v>2</v>
      </c>
      <c r="BM78" s="18"/>
      <c r="BN78" s="18"/>
      <c r="BO78" s="18"/>
      <c r="BP78" s="18"/>
      <c r="BQ78" s="30"/>
      <c r="BR78" s="18"/>
    </row>
    <row r="79" spans="1:70" ht="24" customHeight="1">
      <c r="A79" s="106"/>
      <c r="B79" s="107"/>
      <c r="C79" s="59"/>
      <c r="D79" s="59"/>
      <c r="E79" s="41"/>
      <c r="F79" s="85" t="s">
        <v>27</v>
      </c>
      <c r="G79" s="43"/>
      <c r="H79" s="24">
        <v>0</v>
      </c>
      <c r="I79" s="36"/>
      <c r="J79" s="36"/>
      <c r="K79" s="36"/>
      <c r="L79" s="36"/>
      <c r="M79" s="36"/>
      <c r="N79" s="36"/>
      <c r="O79" s="36"/>
      <c r="P79" s="24">
        <v>0</v>
      </c>
      <c r="Q79" s="17"/>
      <c r="R79" s="12"/>
      <c r="S79" s="12"/>
      <c r="T79" s="32"/>
      <c r="U79" s="32"/>
      <c r="V79" s="32"/>
      <c r="W79" s="32"/>
      <c r="X79" s="24">
        <v>0</v>
      </c>
      <c r="Y79" s="36"/>
      <c r="Z79" s="36"/>
      <c r="AA79" s="36"/>
      <c r="AB79" s="36"/>
      <c r="AC79" s="36"/>
      <c r="AD79" s="36"/>
      <c r="AE79" s="36"/>
      <c r="AF79" s="24">
        <v>0</v>
      </c>
      <c r="AG79" s="17"/>
      <c r="AH79" s="12"/>
      <c r="AI79" s="12"/>
      <c r="AJ79" s="13"/>
      <c r="AK79" s="32"/>
      <c r="AL79" s="29"/>
      <c r="AM79" s="13"/>
      <c r="AN79" s="34" t="s">
        <v>157</v>
      </c>
      <c r="AO79" s="7"/>
      <c r="AP79" s="7"/>
      <c r="AQ79" s="7"/>
      <c r="AR79" s="7"/>
      <c r="AS79" s="7"/>
      <c r="AT79" s="7"/>
      <c r="AU79" s="7"/>
      <c r="AV79" s="34" t="s">
        <v>159</v>
      </c>
      <c r="AW79" s="7"/>
      <c r="AX79" s="7"/>
      <c r="AY79" s="7"/>
      <c r="AZ79" s="7"/>
      <c r="BA79" s="7"/>
      <c r="BB79" s="7"/>
      <c r="BC79" s="7"/>
      <c r="BD79" s="34">
        <v>0</v>
      </c>
      <c r="BE79" s="7"/>
      <c r="BF79" s="7"/>
      <c r="BG79" s="7"/>
      <c r="BH79" s="7"/>
      <c r="BI79" s="7"/>
      <c r="BJ79" s="7"/>
      <c r="BK79" s="7"/>
      <c r="BL79" s="34">
        <v>2</v>
      </c>
      <c r="BM79" s="13"/>
      <c r="BN79" s="13"/>
      <c r="BO79" s="13"/>
      <c r="BP79" s="13"/>
      <c r="BQ79" s="29"/>
      <c r="BR79" s="13"/>
    </row>
    <row r="80" spans="1:70" ht="24" customHeight="1">
      <c r="A80" s="89"/>
      <c r="B80" s="89"/>
      <c r="C80" s="60"/>
      <c r="D80" s="60"/>
      <c r="E80" s="43"/>
      <c r="F80" s="85" t="s">
        <v>28</v>
      </c>
      <c r="G80" s="43"/>
      <c r="H80" s="24">
        <v>0</v>
      </c>
      <c r="I80" s="36"/>
      <c r="J80" s="36"/>
      <c r="K80" s="36"/>
      <c r="L80" s="36"/>
      <c r="M80" s="36"/>
      <c r="N80" s="36"/>
      <c r="O80" s="36"/>
      <c r="P80" s="24">
        <v>0</v>
      </c>
      <c r="Q80" s="17"/>
      <c r="R80" s="12"/>
      <c r="S80" s="12"/>
      <c r="T80" s="20"/>
      <c r="U80" s="20"/>
      <c r="V80" s="20"/>
      <c r="W80" s="20"/>
      <c r="X80" s="24">
        <v>0</v>
      </c>
      <c r="Y80" s="36"/>
      <c r="Z80" s="36"/>
      <c r="AA80" s="36"/>
      <c r="AB80" s="36"/>
      <c r="AC80" s="36"/>
      <c r="AD80" s="36"/>
      <c r="AE80" s="36"/>
      <c r="AF80" s="24">
        <v>0</v>
      </c>
      <c r="AG80" s="17"/>
      <c r="AH80" s="12"/>
      <c r="AI80" s="12"/>
      <c r="AJ80" s="20"/>
      <c r="AK80" s="20"/>
      <c r="AL80" s="20"/>
      <c r="AM80" s="20"/>
      <c r="AN80" s="35" t="s">
        <v>158</v>
      </c>
      <c r="AO80" s="5"/>
      <c r="AP80" s="5"/>
      <c r="AQ80" s="5"/>
      <c r="AR80" s="5"/>
      <c r="AS80" s="5"/>
      <c r="AT80" s="5"/>
      <c r="AU80" s="5"/>
      <c r="AV80" s="35" t="s">
        <v>160</v>
      </c>
      <c r="AW80" s="5"/>
      <c r="AX80" s="5"/>
      <c r="AY80" s="5"/>
      <c r="AZ80" s="5"/>
      <c r="BA80" s="5"/>
      <c r="BB80" s="5"/>
      <c r="BC80" s="5"/>
      <c r="BD80" s="34">
        <v>0</v>
      </c>
      <c r="BE80" s="5"/>
      <c r="BF80" s="5"/>
      <c r="BG80" s="5"/>
      <c r="BH80" s="5"/>
      <c r="BI80" s="5"/>
      <c r="BJ80" s="5"/>
      <c r="BK80" s="5"/>
      <c r="BL80" s="35">
        <v>5</v>
      </c>
      <c r="BM80" s="20"/>
      <c r="BN80" s="20"/>
      <c r="BO80" s="20"/>
      <c r="BP80" s="20"/>
      <c r="BQ80" s="20"/>
      <c r="BR80" s="20"/>
    </row>
    <row r="81" spans="1:70" ht="15">
      <c r="A81" s="89"/>
      <c r="B81" s="89"/>
      <c r="C81" s="60"/>
      <c r="D81" s="60"/>
      <c r="E81" s="43"/>
      <c r="F81" s="86" t="s">
        <v>29</v>
      </c>
      <c r="G81" s="32"/>
      <c r="H81" s="24">
        <v>0</v>
      </c>
      <c r="I81" s="36"/>
      <c r="J81" s="36"/>
      <c r="K81" s="36"/>
      <c r="L81" s="36"/>
      <c r="M81" s="36"/>
      <c r="N81" s="36"/>
      <c r="O81" s="36"/>
      <c r="P81" s="24">
        <v>2</v>
      </c>
      <c r="Q81" s="17"/>
      <c r="R81" s="12"/>
      <c r="S81" s="12"/>
      <c r="T81" s="32"/>
      <c r="U81" s="32"/>
      <c r="V81" s="32"/>
      <c r="W81" s="32"/>
      <c r="X81" s="24">
        <v>0</v>
      </c>
      <c r="Y81" s="36"/>
      <c r="Z81" s="36"/>
      <c r="AA81" s="36"/>
      <c r="AB81" s="36"/>
      <c r="AC81" s="36"/>
      <c r="AD81" s="36"/>
      <c r="AE81" s="36"/>
      <c r="AF81" s="24">
        <v>2</v>
      </c>
      <c r="AG81" s="17"/>
      <c r="AH81" s="12"/>
      <c r="AI81" s="12"/>
      <c r="AJ81" s="13"/>
      <c r="AK81" s="32"/>
      <c r="AL81" s="29"/>
      <c r="AM81" s="13"/>
      <c r="AN81" s="34">
        <v>2</v>
      </c>
      <c r="AO81" s="7"/>
      <c r="AP81" s="7"/>
      <c r="AQ81" s="7"/>
      <c r="AR81" s="7"/>
      <c r="AS81" s="7"/>
      <c r="AT81" s="7"/>
      <c r="AU81" s="7"/>
      <c r="AV81" s="34">
        <v>4</v>
      </c>
      <c r="AW81" s="7"/>
      <c r="AX81" s="7"/>
      <c r="AY81" s="7"/>
      <c r="AZ81" s="7"/>
      <c r="BA81" s="7"/>
      <c r="BB81" s="7"/>
      <c r="BC81" s="7"/>
      <c r="BD81" s="34">
        <v>2</v>
      </c>
      <c r="BE81" s="7"/>
      <c r="BF81" s="7"/>
      <c r="BG81" s="7"/>
      <c r="BH81" s="7"/>
      <c r="BI81" s="7"/>
      <c r="BJ81" s="7"/>
      <c r="BK81" s="7"/>
      <c r="BL81" s="34">
        <v>2</v>
      </c>
      <c r="BM81" s="13"/>
      <c r="BN81" s="13"/>
      <c r="BO81" s="13"/>
      <c r="BP81" s="13"/>
      <c r="BQ81" s="29"/>
      <c r="BR81" s="13"/>
    </row>
    <row r="82" spans="1:70" ht="15">
      <c r="A82" s="89"/>
      <c r="B82" s="89"/>
      <c r="C82" s="60"/>
      <c r="D82" s="60"/>
      <c r="E82" s="43"/>
      <c r="F82" s="87" t="s">
        <v>30</v>
      </c>
      <c r="G82" s="40"/>
      <c r="H82" s="24">
        <v>7</v>
      </c>
      <c r="I82" s="36"/>
      <c r="J82" s="36"/>
      <c r="K82" s="36"/>
      <c r="L82" s="36"/>
      <c r="M82" s="36"/>
      <c r="N82" s="36"/>
      <c r="O82" s="36"/>
      <c r="P82" s="24">
        <v>5</v>
      </c>
      <c r="Q82" s="17"/>
      <c r="R82" s="12"/>
      <c r="S82" s="12"/>
      <c r="T82" s="108"/>
      <c r="U82" s="108"/>
      <c r="V82" s="108"/>
      <c r="W82" s="108"/>
      <c r="X82" s="24">
        <v>7</v>
      </c>
      <c r="Y82" s="36"/>
      <c r="Z82" s="36"/>
      <c r="AA82" s="36"/>
      <c r="AB82" s="36"/>
      <c r="AC82" s="36"/>
      <c r="AD82" s="36"/>
      <c r="AE82" s="36"/>
      <c r="AF82" s="24">
        <v>5</v>
      </c>
      <c r="AG82" s="17"/>
      <c r="AH82" s="12"/>
      <c r="AI82" s="12"/>
      <c r="AJ82" s="18"/>
      <c r="AK82" s="58"/>
      <c r="AL82" s="30"/>
      <c r="AM82" s="18"/>
      <c r="AN82" s="23">
        <v>6</v>
      </c>
      <c r="AO82" s="33"/>
      <c r="AP82" s="33"/>
      <c r="AQ82" s="33"/>
      <c r="AR82" s="33"/>
      <c r="AS82" s="33"/>
      <c r="AT82" s="33"/>
      <c r="AU82" s="33"/>
      <c r="AV82" s="23">
        <v>6</v>
      </c>
      <c r="AW82" s="33"/>
      <c r="AX82" s="33"/>
      <c r="AY82" s="33"/>
      <c r="AZ82" s="33"/>
      <c r="BA82" s="33"/>
      <c r="BB82" s="33"/>
      <c r="BC82" s="33"/>
      <c r="BD82" s="23">
        <v>6</v>
      </c>
      <c r="BE82" s="33"/>
      <c r="BF82" s="33"/>
      <c r="BG82" s="33"/>
      <c r="BH82" s="33"/>
      <c r="BI82" s="33"/>
      <c r="BJ82" s="33"/>
      <c r="BK82" s="33"/>
      <c r="BL82" s="23">
        <v>4</v>
      </c>
      <c r="BM82" s="18"/>
      <c r="BN82" s="18"/>
      <c r="BO82" s="18"/>
      <c r="BP82" s="18"/>
      <c r="BQ82" s="30"/>
      <c r="BR82" s="18"/>
    </row>
    <row r="83" spans="1:70" ht="15">
      <c r="A83" s="89"/>
      <c r="B83" s="89"/>
      <c r="C83" s="60"/>
      <c r="D83" s="60"/>
      <c r="E83" s="43"/>
      <c r="F83" s="87" t="s">
        <v>31</v>
      </c>
      <c r="G83" s="40"/>
      <c r="H83" s="24">
        <v>0</v>
      </c>
      <c r="I83" s="36"/>
      <c r="J83" s="36"/>
      <c r="K83" s="36"/>
      <c r="L83" s="36"/>
      <c r="M83" s="36"/>
      <c r="N83" s="36"/>
      <c r="O83" s="36"/>
      <c r="P83" s="24">
        <v>0</v>
      </c>
      <c r="Q83" s="17"/>
      <c r="R83" s="12"/>
      <c r="S83" s="12"/>
      <c r="T83" s="108"/>
      <c r="U83" s="108"/>
      <c r="V83" s="108"/>
      <c r="W83" s="108"/>
      <c r="X83" s="24">
        <v>0</v>
      </c>
      <c r="Y83" s="36"/>
      <c r="Z83" s="36"/>
      <c r="AA83" s="36"/>
      <c r="AB83" s="36"/>
      <c r="AC83" s="36"/>
      <c r="AD83" s="36"/>
      <c r="AE83" s="36"/>
      <c r="AF83" s="24">
        <v>0</v>
      </c>
      <c r="AG83" s="17"/>
      <c r="AH83" s="12"/>
      <c r="AI83" s="12"/>
      <c r="AJ83" s="18"/>
      <c r="AK83" s="58"/>
      <c r="AL83" s="30"/>
      <c r="AM83" s="18"/>
      <c r="AN83" s="23">
        <v>0</v>
      </c>
      <c r="AO83" s="33"/>
      <c r="AP83" s="33"/>
      <c r="AQ83" s="33"/>
      <c r="AR83" s="33"/>
      <c r="AS83" s="33"/>
      <c r="AT83" s="33"/>
      <c r="AU83" s="33"/>
      <c r="AV83" s="23">
        <v>0</v>
      </c>
      <c r="AW83" s="33"/>
      <c r="AX83" s="33"/>
      <c r="AY83" s="33"/>
      <c r="AZ83" s="33"/>
      <c r="BA83" s="33"/>
      <c r="BB83" s="33"/>
      <c r="BC83" s="33"/>
      <c r="BD83" s="23">
        <v>0</v>
      </c>
      <c r="BE83" s="33"/>
      <c r="BF83" s="33"/>
      <c r="BG83" s="33"/>
      <c r="BH83" s="33"/>
      <c r="BI83" s="33"/>
      <c r="BJ83" s="33"/>
      <c r="BK83" s="33"/>
      <c r="BL83" s="23">
        <v>0</v>
      </c>
      <c r="BM83" s="18"/>
      <c r="BN83" s="18"/>
      <c r="BO83" s="18"/>
      <c r="BP83" s="18"/>
      <c r="BQ83" s="30"/>
      <c r="BR83" s="18"/>
    </row>
  </sheetData>
  <sheetProtection/>
  <mergeCells count="55">
    <mergeCell ref="BE7:BJ7"/>
    <mergeCell ref="BD4:BK4"/>
    <mergeCell ref="BD6:BD8"/>
    <mergeCell ref="BK6:BK8"/>
    <mergeCell ref="G2:G8"/>
    <mergeCell ref="BC6:BC8"/>
    <mergeCell ref="AW6:BB6"/>
    <mergeCell ref="AV6:AV8"/>
    <mergeCell ref="AU6:AU8"/>
    <mergeCell ref="AW7:BB7"/>
    <mergeCell ref="AV4:BC4"/>
    <mergeCell ref="BM6:BQ6"/>
    <mergeCell ref="BM7:BQ7"/>
    <mergeCell ref="BL4:BR4"/>
    <mergeCell ref="BL6:BL8"/>
    <mergeCell ref="BR6:BR8"/>
    <mergeCell ref="BE6:BJ6"/>
    <mergeCell ref="BD3:BR3"/>
    <mergeCell ref="X4:AE4"/>
    <mergeCell ref="AN4:AU4"/>
    <mergeCell ref="AO7:AT7"/>
    <mergeCell ref="AG6:AL6"/>
    <mergeCell ref="AG7:AL7"/>
    <mergeCell ref="AF4:AM4"/>
    <mergeCell ref="AF6:AF8"/>
    <mergeCell ref="AM6:AM8"/>
    <mergeCell ref="AN6:AN8"/>
    <mergeCell ref="AO6:AT6"/>
    <mergeCell ref="A78:B78"/>
    <mergeCell ref="A77:F77"/>
    <mergeCell ref="Y7:AD7"/>
    <mergeCell ref="A2:A8"/>
    <mergeCell ref="B2:B8"/>
    <mergeCell ref="F2:F8"/>
    <mergeCell ref="X2:BR2"/>
    <mergeCell ref="X3:AM3"/>
    <mergeCell ref="AN3:BC3"/>
    <mergeCell ref="I7:N7"/>
    <mergeCell ref="B9:D9"/>
    <mergeCell ref="A76:B76"/>
    <mergeCell ref="X6:X8"/>
    <mergeCell ref="AE6:AE8"/>
    <mergeCell ref="Y6:AD6"/>
    <mergeCell ref="E2:E8"/>
    <mergeCell ref="C2:D7"/>
    <mergeCell ref="Q7:V7"/>
    <mergeCell ref="H3:W3"/>
    <mergeCell ref="H4:O4"/>
    <mergeCell ref="P4:W4"/>
    <mergeCell ref="H6:H8"/>
    <mergeCell ref="I6:N6"/>
    <mergeCell ref="O6:O8"/>
    <mergeCell ref="P6:P8"/>
    <mergeCell ref="Q6:V6"/>
    <mergeCell ref="W6:W8"/>
  </mergeCells>
  <printOptions/>
  <pageMargins left="0.315277777777778" right="0.315277777777778" top="0.354166666666667" bottom="0.354166666666667" header="0.511805555555555" footer="0.51180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2017-04-06T12:15:09Z</cp:lastPrinted>
  <dcterms:created xsi:type="dcterms:W3CDTF">2006-09-28T05:33:49Z</dcterms:created>
  <dcterms:modified xsi:type="dcterms:W3CDTF">2018-01-10T07:27:57Z</dcterms:modified>
  <cp:category/>
  <cp:version/>
  <cp:contentType/>
  <cp:contentStatus/>
</cp:coreProperties>
</file>