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rammer\Documents\Received Files\JABBER\Завренко Ольга Анатольевна_ws-umr@jabber.oik.edu.ru\Новая папка\"/>
    </mc:Choice>
  </mc:AlternateContent>
  <bookViews>
    <workbookView xWindow="120" yWindow="15" windowWidth="28575" windowHeight="12870" activeTab="2"/>
  </bookViews>
  <sheets>
    <sheet name="на базе9кл" sheetId="1" r:id="rId1"/>
    <sheet name="на базе11кл" sheetId="2" r:id="rId2"/>
    <sheet name="1к14-15" sheetId="3" r:id="rId3"/>
  </sheets>
  <calcPr calcId="152511" refMode="R1C1"/>
</workbook>
</file>

<file path=xl/calcChain.xml><?xml version="1.0" encoding="utf-8"?>
<calcChain xmlns="http://schemas.openxmlformats.org/spreadsheetml/2006/main">
  <c r="J64" i="3" l="1"/>
  <c r="I64" i="3"/>
  <c r="K26" i="3" l="1"/>
  <c r="F63" i="3"/>
  <c r="D63" i="3" s="1"/>
  <c r="F62" i="3"/>
  <c r="D62" i="3" s="1"/>
  <c r="F61" i="3"/>
  <c r="D61" i="3" s="1"/>
  <c r="N60" i="3"/>
  <c r="M60" i="3"/>
  <c r="H60" i="3"/>
  <c r="G60" i="3"/>
  <c r="E60" i="3"/>
  <c r="F59" i="3"/>
  <c r="D59" i="3" s="1"/>
  <c r="F58" i="3"/>
  <c r="D58" i="3" s="1"/>
  <c r="F57" i="3"/>
  <c r="D57" i="3" s="1"/>
  <c r="F56" i="3"/>
  <c r="E56" i="3" s="1"/>
  <c r="M55" i="3"/>
  <c r="G55" i="3"/>
  <c r="F54" i="3"/>
  <c r="D54" i="3" s="1"/>
  <c r="F52" i="3"/>
  <c r="E52" i="3" s="1"/>
  <c r="D52" i="3" s="1"/>
  <c r="F51" i="3"/>
  <c r="E51" i="3" s="1"/>
  <c r="D51" i="3" s="1"/>
  <c r="F50" i="3"/>
  <c r="E50" i="3" s="1"/>
  <c r="N49" i="3"/>
  <c r="N42" i="3" s="1"/>
  <c r="N29" i="3" s="1"/>
  <c r="M49" i="3"/>
  <c r="L49" i="3"/>
  <c r="L42" i="3" s="1"/>
  <c r="H49" i="3"/>
  <c r="H64" i="3" s="1"/>
  <c r="G49" i="3"/>
  <c r="G42" i="3" s="1"/>
  <c r="L43" i="3"/>
  <c r="K43" i="3"/>
  <c r="G43" i="3"/>
  <c r="F43" i="3"/>
  <c r="E43" i="3"/>
  <c r="D43" i="3"/>
  <c r="M42" i="3"/>
  <c r="K42" i="3"/>
  <c r="E41" i="3"/>
  <c r="D41" i="3" s="1"/>
  <c r="D40" i="3"/>
  <c r="D39" i="3"/>
  <c r="D38" i="3"/>
  <c r="E37" i="3"/>
  <c r="D37" i="3" s="1"/>
  <c r="E36" i="3"/>
  <c r="D36" i="3" s="1"/>
  <c r="E35" i="3"/>
  <c r="D35" i="3" s="1"/>
  <c r="E34" i="3"/>
  <c r="D34" i="3" s="1"/>
  <c r="E33" i="3"/>
  <c r="D33" i="3" s="1"/>
  <c r="E32" i="3"/>
  <c r="D32" i="3" s="1"/>
  <c r="E31" i="3"/>
  <c r="D31" i="3" s="1"/>
  <c r="M30" i="3"/>
  <c r="L30" i="3"/>
  <c r="K30" i="3"/>
  <c r="K29" i="3" s="1"/>
  <c r="J30" i="3"/>
  <c r="J29" i="3" s="1"/>
  <c r="G30" i="3"/>
  <c r="F30" i="3"/>
  <c r="M29" i="3"/>
  <c r="F28" i="3"/>
  <c r="E28" i="3" s="1"/>
  <c r="D27" i="3"/>
  <c r="L26" i="3"/>
  <c r="G26" i="3"/>
  <c r="F25" i="3"/>
  <c r="E25" i="3" s="1"/>
  <c r="D25" i="3" s="1"/>
  <c r="F24" i="3"/>
  <c r="D24" i="3" s="1"/>
  <c r="F23" i="3"/>
  <c r="D23" i="3" s="1"/>
  <c r="F22" i="3"/>
  <c r="D22" i="3" s="1"/>
  <c r="N21" i="3"/>
  <c r="M21" i="3"/>
  <c r="L21" i="3"/>
  <c r="K21" i="3"/>
  <c r="G21" i="3"/>
  <c r="D18" i="3"/>
  <c r="D17" i="3"/>
  <c r="D15" i="3"/>
  <c r="D14" i="3"/>
  <c r="D10" i="3"/>
  <c r="D9" i="3"/>
  <c r="D8" i="3"/>
  <c r="D7" i="3"/>
  <c r="J5" i="3"/>
  <c r="I5" i="3"/>
  <c r="G5" i="3"/>
  <c r="F5" i="3"/>
  <c r="E5" i="3"/>
  <c r="D5" i="3"/>
  <c r="L29" i="3" l="1"/>
  <c r="D30" i="3"/>
  <c r="D60" i="3"/>
  <c r="K64" i="3"/>
  <c r="G29" i="3"/>
  <c r="G64" i="3" s="1"/>
  <c r="L64" i="3"/>
  <c r="N64" i="3"/>
  <c r="F49" i="3"/>
  <c r="F55" i="3"/>
  <c r="F60" i="3"/>
  <c r="F42" i="3" s="1"/>
  <c r="F29" i="3" s="1"/>
  <c r="D56" i="3"/>
  <c r="D55" i="3" s="1"/>
  <c r="E55" i="3"/>
  <c r="E21" i="3"/>
  <c r="E30" i="3"/>
  <c r="M64" i="3"/>
  <c r="F26" i="3"/>
  <c r="D28" i="3"/>
  <c r="D26" i="3" s="1"/>
  <c r="E26" i="3"/>
  <c r="E49" i="3"/>
  <c r="D50" i="3"/>
  <c r="D49" i="3" s="1"/>
  <c r="D42" i="3" s="1"/>
  <c r="D29" i="3" s="1"/>
  <c r="D21" i="3"/>
  <c r="F21" i="3"/>
  <c r="F64" i="3" s="1"/>
  <c r="J29" i="1"/>
  <c r="K42" i="1"/>
  <c r="N75" i="1"/>
  <c r="M75" i="1"/>
  <c r="H75" i="1"/>
  <c r="G75" i="1"/>
  <c r="E75" i="1"/>
  <c r="M56" i="1"/>
  <c r="G56" i="1"/>
  <c r="N49" i="1"/>
  <c r="N42" i="1" s="1"/>
  <c r="N29" i="1" s="1"/>
  <c r="M49" i="1"/>
  <c r="L49" i="1"/>
  <c r="H49" i="1"/>
  <c r="G49" i="1"/>
  <c r="L43" i="1"/>
  <c r="L42" i="1" s="1"/>
  <c r="L29" i="1" s="1"/>
  <c r="K43" i="1"/>
  <c r="G43" i="1"/>
  <c r="G42" i="1" s="1"/>
  <c r="F43" i="1"/>
  <c r="E43" i="1"/>
  <c r="D43" i="1"/>
  <c r="M30" i="1"/>
  <c r="L30" i="1"/>
  <c r="K30" i="1"/>
  <c r="K29" i="1" s="1"/>
  <c r="J30" i="1"/>
  <c r="G30" i="1"/>
  <c r="G29" i="1" s="1"/>
  <c r="F30" i="1"/>
  <c r="L26" i="1"/>
  <c r="K26" i="1"/>
  <c r="M42" i="1" l="1"/>
  <c r="D64" i="3"/>
  <c r="E42" i="3"/>
  <c r="E29" i="3" s="1"/>
  <c r="E64" i="3" s="1"/>
  <c r="E65" i="3" s="1"/>
  <c r="G26" i="1"/>
  <c r="N21" i="1"/>
  <c r="N79" i="1" s="1"/>
  <c r="M21" i="1"/>
  <c r="L21" i="1"/>
  <c r="K21" i="1"/>
  <c r="G21" i="1"/>
  <c r="E21" i="1"/>
  <c r="K5" i="1"/>
  <c r="J5" i="1"/>
  <c r="I5" i="1"/>
  <c r="G5" i="1"/>
  <c r="F5" i="1"/>
  <c r="E5" i="1"/>
  <c r="I79" i="1"/>
  <c r="H79" i="1"/>
  <c r="G5" i="2"/>
  <c r="F6" i="2"/>
  <c r="F7" i="2"/>
  <c r="D7" i="2" s="1"/>
  <c r="F8" i="2"/>
  <c r="D8" i="2" s="1"/>
  <c r="E9" i="2"/>
  <c r="E5" i="2" s="1"/>
  <c r="F9" i="2"/>
  <c r="G10" i="2"/>
  <c r="E11" i="2"/>
  <c r="D11" i="2" s="1"/>
  <c r="F12" i="2"/>
  <c r="F10" i="2" s="1"/>
  <c r="F14" i="2"/>
  <c r="G14" i="2"/>
  <c r="H14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D23" i="2"/>
  <c r="D24" i="2"/>
  <c r="E25" i="2"/>
  <c r="D25" i="2" s="1"/>
  <c r="D27" i="2"/>
  <c r="E27" i="2"/>
  <c r="F27" i="2"/>
  <c r="G27" i="2"/>
  <c r="H27" i="2"/>
  <c r="G33" i="2"/>
  <c r="H33" i="2"/>
  <c r="F34" i="2"/>
  <c r="E35" i="2"/>
  <c r="D35" i="2" s="1"/>
  <c r="F35" i="2"/>
  <c r="F37" i="2"/>
  <c r="E37" i="2" s="1"/>
  <c r="D37" i="2" s="1"/>
  <c r="F39" i="2"/>
  <c r="D39" i="2" s="1"/>
  <c r="G40" i="2"/>
  <c r="H40" i="2"/>
  <c r="F41" i="2"/>
  <c r="F42" i="2"/>
  <c r="D42" i="2" s="1"/>
  <c r="F43" i="2"/>
  <c r="D43" i="2" s="1"/>
  <c r="F44" i="2"/>
  <c r="D44" i="2" s="1"/>
  <c r="E45" i="2"/>
  <c r="G45" i="2"/>
  <c r="H45" i="2"/>
  <c r="F46" i="2"/>
  <c r="F47" i="2"/>
  <c r="D47" i="2" s="1"/>
  <c r="F48" i="2"/>
  <c r="D48" i="2" s="1"/>
  <c r="K5" i="2"/>
  <c r="L5" i="2"/>
  <c r="M5" i="2"/>
  <c r="N5" i="2"/>
  <c r="K10" i="2"/>
  <c r="L10" i="2"/>
  <c r="K14" i="2"/>
  <c r="L14" i="2"/>
  <c r="M14" i="2"/>
  <c r="N14" i="2"/>
  <c r="K27" i="2"/>
  <c r="L27" i="2"/>
  <c r="M27" i="2"/>
  <c r="N27" i="2"/>
  <c r="K33" i="2"/>
  <c r="L33" i="2"/>
  <c r="M33" i="2"/>
  <c r="N33" i="2"/>
  <c r="K40" i="2"/>
  <c r="L40" i="2"/>
  <c r="M40" i="2"/>
  <c r="N40" i="2"/>
  <c r="M45" i="2"/>
  <c r="N45" i="2"/>
  <c r="K49" i="2"/>
  <c r="L49" i="2"/>
  <c r="F25" i="1"/>
  <c r="F24" i="1"/>
  <c r="F78" i="1"/>
  <c r="D78" i="1" s="1"/>
  <c r="F77" i="1"/>
  <c r="D77" i="1" s="1"/>
  <c r="F76" i="1"/>
  <c r="F60" i="1"/>
  <c r="D60" i="1" s="1"/>
  <c r="F53" i="1"/>
  <c r="E53" i="1" s="1"/>
  <c r="D53" i="1" s="1"/>
  <c r="E41" i="1"/>
  <c r="D41" i="1" s="1"/>
  <c r="D40" i="1"/>
  <c r="F61" i="1"/>
  <c r="D61" i="1" s="1"/>
  <c r="F57" i="1"/>
  <c r="E57" i="1" s="1"/>
  <c r="E56" i="1" s="1"/>
  <c r="F55" i="1"/>
  <c r="D55" i="1" s="1"/>
  <c r="F51" i="1"/>
  <c r="E51" i="1" s="1"/>
  <c r="D51" i="1" s="1"/>
  <c r="F50" i="1"/>
  <c r="D39" i="1"/>
  <c r="D38" i="1"/>
  <c r="E37" i="1"/>
  <c r="D37" i="1" s="1"/>
  <c r="E36" i="1"/>
  <c r="D36" i="1" s="1"/>
  <c r="E35" i="1"/>
  <c r="D35" i="1" s="1"/>
  <c r="E34" i="1"/>
  <c r="D34" i="1" s="1"/>
  <c r="E33" i="1"/>
  <c r="D33" i="1" s="1"/>
  <c r="E32" i="1"/>
  <c r="D32" i="1" s="1"/>
  <c r="E31" i="1"/>
  <c r="F28" i="1"/>
  <c r="E28" i="1" s="1"/>
  <c r="D28" i="1" s="1"/>
  <c r="E25" i="1"/>
  <c r="D24" i="1"/>
  <c r="F23" i="1"/>
  <c r="D23" i="1" s="1"/>
  <c r="F22" i="1"/>
  <c r="D22" i="1" s="1"/>
  <c r="D17" i="1"/>
  <c r="D18" i="1"/>
  <c r="D15" i="1"/>
  <c r="D14" i="1"/>
  <c r="D10" i="1"/>
  <c r="D9" i="1"/>
  <c r="D8" i="1"/>
  <c r="D7" i="1"/>
  <c r="D5" i="1" s="1"/>
  <c r="D21" i="1" l="1"/>
  <c r="E50" i="1"/>
  <c r="E49" i="1" s="1"/>
  <c r="E42" i="1" s="1"/>
  <c r="F49" i="1"/>
  <c r="N26" i="2"/>
  <c r="L26" i="2"/>
  <c r="L13" i="2" s="1"/>
  <c r="F45" i="2"/>
  <c r="F40" i="2"/>
  <c r="H26" i="2"/>
  <c r="H49" i="2" s="1"/>
  <c r="F26" i="1"/>
  <c r="M29" i="1"/>
  <c r="M79" i="1"/>
  <c r="E30" i="1"/>
  <c r="E29" i="1" s="1"/>
  <c r="D76" i="1"/>
  <c r="D75" i="1" s="1"/>
  <c r="F75" i="1"/>
  <c r="M26" i="2"/>
  <c r="K26" i="2"/>
  <c r="D46" i="2"/>
  <c r="F33" i="2"/>
  <c r="G26" i="2"/>
  <c r="G13" i="2" s="1"/>
  <c r="G49" i="2" s="1"/>
  <c r="E14" i="2"/>
  <c r="F5" i="2"/>
  <c r="G79" i="1"/>
  <c r="F21" i="1"/>
  <c r="E26" i="1"/>
  <c r="E79" i="1" s="1"/>
  <c r="F26" i="2"/>
  <c r="F13" i="2" s="1"/>
  <c r="F49" i="2" s="1"/>
  <c r="H13" i="2"/>
  <c r="D45" i="2"/>
  <c r="D15" i="2"/>
  <c r="D14" i="2" s="1"/>
  <c r="E12" i="2"/>
  <c r="D12" i="2" s="1"/>
  <c r="D10" i="2" s="1"/>
  <c r="D9" i="2"/>
  <c r="D6" i="2"/>
  <c r="E41" i="2"/>
  <c r="E34" i="2"/>
  <c r="M13" i="2"/>
  <c r="K13" i="2"/>
  <c r="N13" i="2"/>
  <c r="D27" i="1"/>
  <c r="D31" i="1"/>
  <c r="D30" i="1" s="1"/>
  <c r="D57" i="1"/>
  <c r="D25" i="1"/>
  <c r="D50" i="1"/>
  <c r="D49" i="1" s="1"/>
  <c r="D26" i="1" l="1"/>
  <c r="E40" i="2"/>
  <c r="D41" i="2"/>
  <c r="D40" i="2" s="1"/>
  <c r="E10" i="2"/>
  <c r="E33" i="2"/>
  <c r="D34" i="2"/>
  <c r="D33" i="2" s="1"/>
  <c r="D26" i="2" s="1"/>
  <c r="D13" i="2" s="1"/>
  <c r="D5" i="2"/>
  <c r="E80" i="1"/>
  <c r="F62" i="1"/>
  <c r="F56" i="1" s="1"/>
  <c r="F42" i="1" s="1"/>
  <c r="F29" i="1" s="1"/>
  <c r="F79" i="1" s="1"/>
  <c r="E26" i="2" l="1"/>
  <c r="E13" i="2" s="1"/>
  <c r="D49" i="2"/>
  <c r="E49" i="2"/>
  <c r="E50" i="2" s="1"/>
  <c r="D62" i="1"/>
  <c r="D56" i="1" s="1"/>
  <c r="D42" i="1" s="1"/>
  <c r="D29" i="1" s="1"/>
  <c r="D79" i="1" s="1"/>
</calcChain>
</file>

<file path=xl/sharedStrings.xml><?xml version="1.0" encoding="utf-8"?>
<sst xmlns="http://schemas.openxmlformats.org/spreadsheetml/2006/main" count="599" uniqueCount="189">
  <si>
    <t>Индекс</t>
  </si>
  <si>
    <t>Наименование циклов, дисциплин, профессиональных модулей, МДК, практик</t>
  </si>
  <si>
    <t>Формы промежуточной                                           аттестации</t>
  </si>
  <si>
    <t>Учебная нагрузка обучающихся (час.)</t>
  </si>
  <si>
    <t>Распределение обязательной учебной нагрузки                                                      (включая обязательную аудиторную нагрузку и все виды практики в составе профессиональных модулей) по курсам и семестрам                                                                   (час. в семестр)</t>
  </si>
  <si>
    <t>максимальная</t>
  </si>
  <si>
    <t xml:space="preserve">самостоятельная                              учебная работа </t>
  </si>
  <si>
    <t>Обязательная</t>
  </si>
  <si>
    <t>I курс</t>
  </si>
  <si>
    <t>II курс</t>
  </si>
  <si>
    <t>III курс</t>
  </si>
  <si>
    <t>всего занятий</t>
  </si>
  <si>
    <t xml:space="preserve">в т. ч. </t>
  </si>
  <si>
    <t>лаб. и практ. занятий</t>
  </si>
  <si>
    <t>курсовых             работ (проектов)</t>
  </si>
  <si>
    <t>1 сем.               16,5 нед</t>
  </si>
  <si>
    <t>2 сем.               22,5 нед</t>
  </si>
  <si>
    <t>3 сем.               16 нед</t>
  </si>
  <si>
    <t>5 сем.               16 нед</t>
  </si>
  <si>
    <t>О.00</t>
  </si>
  <si>
    <t>Общеобразовательный цикл</t>
  </si>
  <si>
    <t>ОДБ.00</t>
  </si>
  <si>
    <t>Базовые дисциплины</t>
  </si>
  <si>
    <t>ОДБ.01</t>
  </si>
  <si>
    <t>Русский язык</t>
  </si>
  <si>
    <t>Дз, Э</t>
  </si>
  <si>
    <t>ОДБ.02</t>
  </si>
  <si>
    <t>Литература</t>
  </si>
  <si>
    <t>, Дз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</si>
  <si>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</si>
  <si>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</si>
  <si>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</si>
  <si>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</si>
  <si>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</si>
  <si>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</si>
  <si>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</si>
  <si>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ОДБ.07</t>
  </si>
  <si>
    <t>ОДБ.08</t>
  </si>
  <si>
    <t>Физическая культура</t>
  </si>
  <si>
    <t>ОДБ.09</t>
  </si>
  <si>
    <t>ОБЖ</t>
  </si>
  <si>
    <t>ОДП.00</t>
  </si>
  <si>
    <t>Профильные дисциплины</t>
  </si>
  <si>
    <t>ОДП.01</t>
  </si>
  <si>
    <t>Информатика и ИКТ</t>
  </si>
  <si>
    <t>ОДП.02</t>
  </si>
  <si>
    <t>Математика</t>
  </si>
  <si>
    <t>Э, Э</t>
  </si>
  <si>
    <t>ОДП.03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</si>
  <si>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</si>
  <si>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</si>
  <si>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</si>
  <si>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</si>
  <si>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ДЗ</t>
  </si>
  <si>
    <t>ОГСЭ.02</t>
  </si>
  <si>
    <t>ОГСЭ.03</t>
  </si>
  <si>
    <t>ОГСЭ.04</t>
  </si>
  <si>
    <t>ЕН.00</t>
  </si>
  <si>
    <t xml:space="preserve">Математический и общий естественнонаучный цикл </t>
  </si>
  <si>
    <t>-/2ДЗ/-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</si>
  <si>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</si>
  <si>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</si>
  <si>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</si>
  <si>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</si>
  <si>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</si>
  <si>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</si>
  <si>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</si>
  <si>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</si>
  <si>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</si>
  <si>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</si>
  <si>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</si>
  <si>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</si>
  <si>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</si>
  <si>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</si>
  <si>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</si>
  <si>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</si>
  <si>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ПМ.00</t>
  </si>
  <si>
    <t>Профессиональные модули</t>
  </si>
  <si>
    <t>ПМ.01</t>
  </si>
  <si>
    <t>Э(К)</t>
  </si>
  <si>
    <t>МДК.01.01</t>
  </si>
  <si>
    <t>МДК.01.02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</si>
  <si>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</si>
  <si>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</si>
  <si>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</si>
  <si>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</si>
  <si>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</si>
  <si>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</si>
  <si>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МДК.02.02</t>
  </si>
  <si>
    <t>Экономика организации</t>
  </si>
  <si>
    <t>УП.02</t>
  </si>
  <si>
    <t>ПП.02</t>
  </si>
  <si>
    <t>ПМ.03</t>
  </si>
  <si>
    <t>МДК.03.01</t>
  </si>
  <si>
    <t>УП.03</t>
  </si>
  <si>
    <t>ПП.03</t>
  </si>
  <si>
    <t>Всего</t>
  </si>
  <si>
    <t>ПДП</t>
  </si>
  <si>
    <t>Преддипломная практика</t>
  </si>
  <si>
    <t>ГИА</t>
  </si>
  <si>
    <t>Государственная (итоговая) аттестация</t>
  </si>
  <si>
    <t xml:space="preserve">Всего  </t>
  </si>
  <si>
    <t>дисциплин и МДК</t>
  </si>
  <si>
    <t>учебной практики</t>
  </si>
  <si>
    <t>производств. практики</t>
  </si>
  <si>
    <r>
      <t xml:space="preserve">1. Программа базовой подготовки                                                                        </t>
    </r>
    <r>
      <rPr>
        <sz val="10"/>
        <color indexed="8"/>
        <rFont val="Times New Roman"/>
        <family val="1"/>
        <charset val="204"/>
      </rPr>
      <t>1.1. Выпускная квалификационная работа в форме:</t>
    </r>
  </si>
  <si>
    <t>преддипломная практика</t>
  </si>
  <si>
    <t>дифф.зачетов</t>
  </si>
  <si>
    <t>зачетов</t>
  </si>
  <si>
    <t>География</t>
  </si>
  <si>
    <t>Естествознание</t>
  </si>
  <si>
    <t>Экономика</t>
  </si>
  <si>
    <t>Право</t>
  </si>
  <si>
    <t>З.ДЗ.З.ДЗ</t>
  </si>
  <si>
    <t>З,З,З,ДЗ</t>
  </si>
  <si>
    <t>Информационные технологии в ПД</t>
  </si>
  <si>
    <t>Статистика</t>
  </si>
  <si>
    <t>Менеджмент</t>
  </si>
  <si>
    <t>Документационное обеспечение управления</t>
  </si>
  <si>
    <t>Правовое обеспечение ПД</t>
  </si>
  <si>
    <t>Финансы, денежное обращение и кредит</t>
  </si>
  <si>
    <t>Бухгалтерский учёт</t>
  </si>
  <si>
    <t>Налоги и налогообложение</t>
  </si>
  <si>
    <t>Аудит</t>
  </si>
  <si>
    <t>ОП.10</t>
  </si>
  <si>
    <t>Анализ финансово-хозяйственной деятельности</t>
  </si>
  <si>
    <t>ОП.11</t>
  </si>
  <si>
    <t>5З/5ДЗ/-</t>
  </si>
  <si>
    <t>Планирование и организация логистического процесса в организациях (подразделенияях) различных сфер деятельности</t>
  </si>
  <si>
    <t>Основы планирования и организации логистического процесса в организациях (подразделенияях)</t>
  </si>
  <si>
    <t>Документационное обеспечение логистических процессов</t>
  </si>
  <si>
    <t>,ДЗ</t>
  </si>
  <si>
    <t>Управление логистическими процессами в закупках, производстве и распределении.</t>
  </si>
  <si>
    <t>Основы управления логистическими процессами в закупках, производстве и распределении.</t>
  </si>
  <si>
    <t>Оценка рентабельности системы складирования и оптимизация внутрипроизводственных потоковых процессов</t>
  </si>
  <si>
    <t>МДК.02.03</t>
  </si>
  <si>
    <t>Оптимизация процессов транспортировки и проведение оценки стоимости затрат на хранение товарных запасов</t>
  </si>
  <si>
    <t>Оптимизация ресурсов организаций (подразделений), связанных с материальными и нематериальными потоками</t>
  </si>
  <si>
    <t>Оптимизация ресурсов организаций (подразделений)</t>
  </si>
  <si>
    <t>МДК.03.02</t>
  </si>
  <si>
    <t>Оценка инвестиционных проектов в логистической системе</t>
  </si>
  <si>
    <t>ПМ.04</t>
  </si>
  <si>
    <t>Оценка эффективности работы логистических систем и контроль логистических операций</t>
  </si>
  <si>
    <t>МДК.04.01</t>
  </si>
  <si>
    <t>Основы контроля и оценки эффективности фукционирования логистических систем и операций</t>
  </si>
  <si>
    <t>УП.04.</t>
  </si>
  <si>
    <t>ПП.04.</t>
  </si>
  <si>
    <t>4 сем.               20 нед</t>
  </si>
  <si>
    <t>6 сем.               7 нед</t>
  </si>
  <si>
    <t>4 нед.</t>
  </si>
  <si>
    <t>6 нед.</t>
  </si>
  <si>
    <t>144/4н</t>
  </si>
  <si>
    <t>36/1н</t>
  </si>
  <si>
    <t>72/2н</t>
  </si>
  <si>
    <t>108/3н</t>
  </si>
  <si>
    <t>экзаменов (в т.ч.                              экзаменов                                      (квалификационных))</t>
  </si>
  <si>
    <t>2/0,5н</t>
  </si>
  <si>
    <t>3/1н</t>
  </si>
  <si>
    <t>2/1н</t>
  </si>
  <si>
    <r>
      <t xml:space="preserve">Консультации </t>
    </r>
    <r>
      <rPr>
        <sz val="10"/>
        <color indexed="8"/>
        <rFont val="Times New Roman"/>
        <family val="1"/>
        <charset val="204"/>
      </rPr>
      <t>на учебную группу 100 часов в год (всего 300 часов)</t>
    </r>
  </si>
  <si>
    <t>Э</t>
  </si>
  <si>
    <t>-/9ДЗ/2Э</t>
  </si>
  <si>
    <t>-/-/-/4Экв</t>
  </si>
  <si>
    <t>-/9ДЗ/2Э/4Экв</t>
  </si>
  <si>
    <t>дипломной работы (проекта)                                                               Выполнение дипломной работы (проекта) с 16.05 по 11.06 (всего 4 нед.)            Защита дипломной работы (проекта) с 13.06 по 25.06 (всего 2 нед.)</t>
  </si>
  <si>
    <r>
      <t xml:space="preserve">Консультации </t>
    </r>
    <r>
      <rPr>
        <sz val="10"/>
        <color indexed="8"/>
        <rFont val="Times New Roman"/>
        <family val="1"/>
        <charset val="204"/>
      </rPr>
      <t>на учебную группу 100 часов в год (всего200 часов)</t>
    </r>
  </si>
  <si>
    <r>
      <t xml:space="preserve">1. Программа базовой подготовки                                                                        </t>
    </r>
    <r>
      <rPr>
        <sz val="10"/>
        <color indexed="8"/>
        <rFont val="Times New Roman"/>
        <family val="1"/>
        <charset val="204"/>
      </rPr>
      <t>1.1. Выпускная квалификационная работа в форме: дипломной работы (проекта)</t>
    </r>
  </si>
  <si>
    <t>Выполнение дипломной работы (проекта) с 16.05 по 11.06 (всего 4 нед.)            Защита дипломной работы (проекта) с 13.06 по 25.06 (всего 2 нед.)</t>
  </si>
  <si>
    <t>1Экв/1н</t>
  </si>
  <si>
    <t>3экв/1н</t>
  </si>
  <si>
    <t>1 сем.               16 нед</t>
  </si>
  <si>
    <t>2 сем.               20 нед</t>
  </si>
  <si>
    <t>4 сем.               7 нед</t>
  </si>
  <si>
    <t>5з/16ДЗ/2Э/4Экв</t>
  </si>
  <si>
    <t>ОДП.04</t>
  </si>
  <si>
    <t>0/1н</t>
  </si>
  <si>
    <t>-/2ДЗ/1Э</t>
  </si>
  <si>
    <t>Э, Э,Э</t>
  </si>
  <si>
    <t>/11Дз/6Э</t>
  </si>
  <si>
    <t>0/0н</t>
  </si>
  <si>
    <t>5З/27ДЗ/8Э/4Экв</t>
  </si>
  <si>
    <t>3Экв/1н</t>
  </si>
  <si>
    <t>-,Дз</t>
  </si>
  <si>
    <t>-,ДЗ</t>
  </si>
  <si>
    <t>з, Дз</t>
  </si>
  <si>
    <t>Дз</t>
  </si>
  <si>
    <t>-.ДЗ.-.ДЗ</t>
  </si>
  <si>
    <t>3Экв/0,5н</t>
  </si>
  <si>
    <t>Государственная итоговая аттестация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</si>
</sst>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3" fillId="0" borderId="0" xfId="0" applyFont="1"/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49" fontId="4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/>
    <xf numFmtId="0" fontId="3" fillId="3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/>
    <xf numFmtId="0" fontId="3" fillId="0" borderId="18" xfId="0" applyFont="1" applyBorder="1"/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89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/>
    </xf>
    <xf numFmtId="0" fontId="1" fillId="6" borderId="2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 wrapText="1"/>
    </xf>
    <xf numFmtId="49" fontId="2" fillId="7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 wrapText="1"/>
    </xf>
    <xf numFmtId="49" fontId="2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7" xfId="0" applyFont="1" applyBorder="1" applyAlignment="1"/>
    <xf numFmtId="0" fontId="3" fillId="0" borderId="18" xfId="0" applyFont="1" applyBorder="1" applyAlignment="1"/>
    <xf numFmtId="0" fontId="3" fillId="0" borderId="6" xfId="0" applyFont="1" applyBorder="1" applyAlignment="1"/>
    <xf numFmtId="0" fontId="3" fillId="0" borderId="2" xfId="0" applyFont="1" applyBorder="1" applyAlignment="1"/>
    <xf numFmtId="0" fontId="6" fillId="2" borderId="2" xfId="0" applyFont="1" applyFill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/>
    <xf numFmtId="0" fontId="0" fillId="0" borderId="11" xfId="0" applyBorder="1" applyAlignment="1"/>
    <xf numFmtId="0" fontId="3" fillId="0" borderId="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/>
    <xf numFmtId="0" fontId="0" fillId="0" borderId="14" xfId="0" applyBorder="1" applyAlignment="1"/>
    <xf numFmtId="0" fontId="1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49" fontId="4" fillId="0" borderId="2" xfId="0" applyNumberFormat="1" applyFont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2" xfId="0" applyFont="1" applyBorder="1" applyAlignment="1"/>
    <xf numFmtId="0" fontId="3" fillId="0" borderId="23" xfId="0" applyFont="1" applyBorder="1" applyAlignment="1"/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5"/>
  <sheetViews>
    <sheetView workbookViewId="0">
      <selection sqref="A1:XFD1048576"/>
    </sheetView>
  </sheetViews>
  <sheetFormatPr defaultRowHeight="12.75" x14ac:dyDescent="0.2"/>
  <cols>
    <col min="1" max="1" width="9.140625" style="40"/>
    <col min="2" max="2" width="30" style="1" customWidth="1"/>
    <col min="3" max="3" width="9.140625" style="42"/>
    <col min="4" max="7" width="6" style="1" customWidth="1"/>
    <col min="8" max="8" width="12.5703125" style="1" customWidth="1"/>
    <col min="9" max="9" width="6.42578125" style="1" customWidth="1"/>
    <col min="10" max="16" width="7.28515625" style="1" customWidth="1"/>
    <col min="17" max="257" width="9.140625" style="1"/>
    <col min="258" max="258" width="30" style="1" customWidth="1"/>
    <col min="259" max="259" width="9.140625" style="1"/>
    <col min="260" max="263" width="6" style="1" customWidth="1"/>
    <col min="264" max="264" width="12.5703125" style="1" customWidth="1"/>
    <col min="265" max="265" width="6.42578125" style="1" customWidth="1"/>
    <col min="266" max="272" width="7.28515625" style="1" customWidth="1"/>
    <col min="273" max="513" width="9.140625" style="1"/>
    <col min="514" max="514" width="30" style="1" customWidth="1"/>
    <col min="515" max="515" width="9.140625" style="1"/>
    <col min="516" max="519" width="6" style="1" customWidth="1"/>
    <col min="520" max="520" width="12.5703125" style="1" customWidth="1"/>
    <col min="521" max="521" width="6.42578125" style="1" customWidth="1"/>
    <col min="522" max="528" width="7.28515625" style="1" customWidth="1"/>
    <col min="529" max="769" width="9.140625" style="1"/>
    <col min="770" max="770" width="30" style="1" customWidth="1"/>
    <col min="771" max="771" width="9.140625" style="1"/>
    <col min="772" max="775" width="6" style="1" customWidth="1"/>
    <col min="776" max="776" width="12.5703125" style="1" customWidth="1"/>
    <col min="777" max="777" width="6.42578125" style="1" customWidth="1"/>
    <col min="778" max="784" width="7.28515625" style="1" customWidth="1"/>
    <col min="785" max="1025" width="9.140625" style="1"/>
    <col min="1026" max="1026" width="30" style="1" customWidth="1"/>
    <col min="1027" max="1027" width="9.140625" style="1"/>
    <col min="1028" max="1031" width="6" style="1" customWidth="1"/>
    <col min="1032" max="1032" width="12.5703125" style="1" customWidth="1"/>
    <col min="1033" max="1033" width="6.42578125" style="1" customWidth="1"/>
    <col min="1034" max="1040" width="7.28515625" style="1" customWidth="1"/>
    <col min="1041" max="1281" width="9.140625" style="1"/>
    <col min="1282" max="1282" width="30" style="1" customWidth="1"/>
    <col min="1283" max="1283" width="9.140625" style="1"/>
    <col min="1284" max="1287" width="6" style="1" customWidth="1"/>
    <col min="1288" max="1288" width="12.5703125" style="1" customWidth="1"/>
    <col min="1289" max="1289" width="6.42578125" style="1" customWidth="1"/>
    <col min="1290" max="1296" width="7.28515625" style="1" customWidth="1"/>
    <col min="1297" max="1537" width="9.140625" style="1"/>
    <col min="1538" max="1538" width="30" style="1" customWidth="1"/>
    <col min="1539" max="1539" width="9.140625" style="1"/>
    <col min="1540" max="1543" width="6" style="1" customWidth="1"/>
    <col min="1544" max="1544" width="12.5703125" style="1" customWidth="1"/>
    <col min="1545" max="1545" width="6.42578125" style="1" customWidth="1"/>
    <col min="1546" max="1552" width="7.28515625" style="1" customWidth="1"/>
    <col min="1553" max="1793" width="9.140625" style="1"/>
    <col min="1794" max="1794" width="30" style="1" customWidth="1"/>
    <col min="1795" max="1795" width="9.140625" style="1"/>
    <col min="1796" max="1799" width="6" style="1" customWidth="1"/>
    <col min="1800" max="1800" width="12.5703125" style="1" customWidth="1"/>
    <col min="1801" max="1801" width="6.42578125" style="1" customWidth="1"/>
    <col min="1802" max="1808" width="7.28515625" style="1" customWidth="1"/>
    <col min="1809" max="2049" width="9.140625" style="1"/>
    <col min="2050" max="2050" width="30" style="1" customWidth="1"/>
    <col min="2051" max="2051" width="9.140625" style="1"/>
    <col min="2052" max="2055" width="6" style="1" customWidth="1"/>
    <col min="2056" max="2056" width="12.5703125" style="1" customWidth="1"/>
    <col min="2057" max="2057" width="6.42578125" style="1" customWidth="1"/>
    <col min="2058" max="2064" width="7.28515625" style="1" customWidth="1"/>
    <col min="2065" max="2305" width="9.140625" style="1"/>
    <col min="2306" max="2306" width="30" style="1" customWidth="1"/>
    <col min="2307" max="2307" width="9.140625" style="1"/>
    <col min="2308" max="2311" width="6" style="1" customWidth="1"/>
    <col min="2312" max="2312" width="12.5703125" style="1" customWidth="1"/>
    <col min="2313" max="2313" width="6.42578125" style="1" customWidth="1"/>
    <col min="2314" max="2320" width="7.28515625" style="1" customWidth="1"/>
    <col min="2321" max="2561" width="9.140625" style="1"/>
    <col min="2562" max="2562" width="30" style="1" customWidth="1"/>
    <col min="2563" max="2563" width="9.140625" style="1"/>
    <col min="2564" max="2567" width="6" style="1" customWidth="1"/>
    <col min="2568" max="2568" width="12.5703125" style="1" customWidth="1"/>
    <col min="2569" max="2569" width="6.42578125" style="1" customWidth="1"/>
    <col min="2570" max="2576" width="7.28515625" style="1" customWidth="1"/>
    <col min="2577" max="2817" width="9.140625" style="1"/>
    <col min="2818" max="2818" width="30" style="1" customWidth="1"/>
    <col min="2819" max="2819" width="9.140625" style="1"/>
    <col min="2820" max="2823" width="6" style="1" customWidth="1"/>
    <col min="2824" max="2824" width="12.5703125" style="1" customWidth="1"/>
    <col min="2825" max="2825" width="6.42578125" style="1" customWidth="1"/>
    <col min="2826" max="2832" width="7.28515625" style="1" customWidth="1"/>
    <col min="2833" max="3073" width="9.140625" style="1"/>
    <col min="3074" max="3074" width="30" style="1" customWidth="1"/>
    <col min="3075" max="3075" width="9.140625" style="1"/>
    <col min="3076" max="3079" width="6" style="1" customWidth="1"/>
    <col min="3080" max="3080" width="12.5703125" style="1" customWidth="1"/>
    <col min="3081" max="3081" width="6.42578125" style="1" customWidth="1"/>
    <col min="3082" max="3088" width="7.28515625" style="1" customWidth="1"/>
    <col min="3089" max="3329" width="9.140625" style="1"/>
    <col min="3330" max="3330" width="30" style="1" customWidth="1"/>
    <col min="3331" max="3331" width="9.140625" style="1"/>
    <col min="3332" max="3335" width="6" style="1" customWidth="1"/>
    <col min="3336" max="3336" width="12.5703125" style="1" customWidth="1"/>
    <col min="3337" max="3337" width="6.42578125" style="1" customWidth="1"/>
    <col min="3338" max="3344" width="7.28515625" style="1" customWidth="1"/>
    <col min="3345" max="3585" width="9.140625" style="1"/>
    <col min="3586" max="3586" width="30" style="1" customWidth="1"/>
    <col min="3587" max="3587" width="9.140625" style="1"/>
    <col min="3588" max="3591" width="6" style="1" customWidth="1"/>
    <col min="3592" max="3592" width="12.5703125" style="1" customWidth="1"/>
    <col min="3593" max="3593" width="6.42578125" style="1" customWidth="1"/>
    <col min="3594" max="3600" width="7.28515625" style="1" customWidth="1"/>
    <col min="3601" max="3841" width="9.140625" style="1"/>
    <col min="3842" max="3842" width="30" style="1" customWidth="1"/>
    <col min="3843" max="3843" width="9.140625" style="1"/>
    <col min="3844" max="3847" width="6" style="1" customWidth="1"/>
    <col min="3848" max="3848" width="12.5703125" style="1" customWidth="1"/>
    <col min="3849" max="3849" width="6.42578125" style="1" customWidth="1"/>
    <col min="3850" max="3856" width="7.28515625" style="1" customWidth="1"/>
    <col min="3857" max="4097" width="9.140625" style="1"/>
    <col min="4098" max="4098" width="30" style="1" customWidth="1"/>
    <col min="4099" max="4099" width="9.140625" style="1"/>
    <col min="4100" max="4103" width="6" style="1" customWidth="1"/>
    <col min="4104" max="4104" width="12.5703125" style="1" customWidth="1"/>
    <col min="4105" max="4105" width="6.42578125" style="1" customWidth="1"/>
    <col min="4106" max="4112" width="7.28515625" style="1" customWidth="1"/>
    <col min="4113" max="4353" width="9.140625" style="1"/>
    <col min="4354" max="4354" width="30" style="1" customWidth="1"/>
    <col min="4355" max="4355" width="9.140625" style="1"/>
    <col min="4356" max="4359" width="6" style="1" customWidth="1"/>
    <col min="4360" max="4360" width="12.5703125" style="1" customWidth="1"/>
    <col min="4361" max="4361" width="6.42578125" style="1" customWidth="1"/>
    <col min="4362" max="4368" width="7.28515625" style="1" customWidth="1"/>
    <col min="4369" max="4609" width="9.140625" style="1"/>
    <col min="4610" max="4610" width="30" style="1" customWidth="1"/>
    <col min="4611" max="4611" width="9.140625" style="1"/>
    <col min="4612" max="4615" width="6" style="1" customWidth="1"/>
    <col min="4616" max="4616" width="12.5703125" style="1" customWidth="1"/>
    <col min="4617" max="4617" width="6.42578125" style="1" customWidth="1"/>
    <col min="4618" max="4624" width="7.28515625" style="1" customWidth="1"/>
    <col min="4625" max="4865" width="9.140625" style="1"/>
    <col min="4866" max="4866" width="30" style="1" customWidth="1"/>
    <col min="4867" max="4867" width="9.140625" style="1"/>
    <col min="4868" max="4871" width="6" style="1" customWidth="1"/>
    <col min="4872" max="4872" width="12.5703125" style="1" customWidth="1"/>
    <col min="4873" max="4873" width="6.42578125" style="1" customWidth="1"/>
    <col min="4874" max="4880" width="7.28515625" style="1" customWidth="1"/>
    <col min="4881" max="5121" width="9.140625" style="1"/>
    <col min="5122" max="5122" width="30" style="1" customWidth="1"/>
    <col min="5123" max="5123" width="9.140625" style="1"/>
    <col min="5124" max="5127" width="6" style="1" customWidth="1"/>
    <col min="5128" max="5128" width="12.5703125" style="1" customWidth="1"/>
    <col min="5129" max="5129" width="6.42578125" style="1" customWidth="1"/>
    <col min="5130" max="5136" width="7.28515625" style="1" customWidth="1"/>
    <col min="5137" max="5377" width="9.140625" style="1"/>
    <col min="5378" max="5378" width="30" style="1" customWidth="1"/>
    <col min="5379" max="5379" width="9.140625" style="1"/>
    <col min="5380" max="5383" width="6" style="1" customWidth="1"/>
    <col min="5384" max="5384" width="12.5703125" style="1" customWidth="1"/>
    <col min="5385" max="5385" width="6.42578125" style="1" customWidth="1"/>
    <col min="5386" max="5392" width="7.28515625" style="1" customWidth="1"/>
    <col min="5393" max="5633" width="9.140625" style="1"/>
    <col min="5634" max="5634" width="30" style="1" customWidth="1"/>
    <col min="5635" max="5635" width="9.140625" style="1"/>
    <col min="5636" max="5639" width="6" style="1" customWidth="1"/>
    <col min="5640" max="5640" width="12.5703125" style="1" customWidth="1"/>
    <col min="5641" max="5641" width="6.42578125" style="1" customWidth="1"/>
    <col min="5642" max="5648" width="7.28515625" style="1" customWidth="1"/>
    <col min="5649" max="5889" width="9.140625" style="1"/>
    <col min="5890" max="5890" width="30" style="1" customWidth="1"/>
    <col min="5891" max="5891" width="9.140625" style="1"/>
    <col min="5892" max="5895" width="6" style="1" customWidth="1"/>
    <col min="5896" max="5896" width="12.5703125" style="1" customWidth="1"/>
    <col min="5897" max="5897" width="6.42578125" style="1" customWidth="1"/>
    <col min="5898" max="5904" width="7.28515625" style="1" customWidth="1"/>
    <col min="5905" max="6145" width="9.140625" style="1"/>
    <col min="6146" max="6146" width="30" style="1" customWidth="1"/>
    <col min="6147" max="6147" width="9.140625" style="1"/>
    <col min="6148" max="6151" width="6" style="1" customWidth="1"/>
    <col min="6152" max="6152" width="12.5703125" style="1" customWidth="1"/>
    <col min="6153" max="6153" width="6.42578125" style="1" customWidth="1"/>
    <col min="6154" max="6160" width="7.28515625" style="1" customWidth="1"/>
    <col min="6161" max="6401" width="9.140625" style="1"/>
    <col min="6402" max="6402" width="30" style="1" customWidth="1"/>
    <col min="6403" max="6403" width="9.140625" style="1"/>
    <col min="6404" max="6407" width="6" style="1" customWidth="1"/>
    <col min="6408" max="6408" width="12.5703125" style="1" customWidth="1"/>
    <col min="6409" max="6409" width="6.42578125" style="1" customWidth="1"/>
    <col min="6410" max="6416" width="7.28515625" style="1" customWidth="1"/>
    <col min="6417" max="6657" width="9.140625" style="1"/>
    <col min="6658" max="6658" width="30" style="1" customWidth="1"/>
    <col min="6659" max="6659" width="9.140625" style="1"/>
    <col min="6660" max="6663" width="6" style="1" customWidth="1"/>
    <col min="6664" max="6664" width="12.5703125" style="1" customWidth="1"/>
    <col min="6665" max="6665" width="6.42578125" style="1" customWidth="1"/>
    <col min="6666" max="6672" width="7.28515625" style="1" customWidth="1"/>
    <col min="6673" max="6913" width="9.140625" style="1"/>
    <col min="6914" max="6914" width="30" style="1" customWidth="1"/>
    <col min="6915" max="6915" width="9.140625" style="1"/>
    <col min="6916" max="6919" width="6" style="1" customWidth="1"/>
    <col min="6920" max="6920" width="12.5703125" style="1" customWidth="1"/>
    <col min="6921" max="6921" width="6.42578125" style="1" customWidth="1"/>
    <col min="6922" max="6928" width="7.28515625" style="1" customWidth="1"/>
    <col min="6929" max="7169" width="9.140625" style="1"/>
    <col min="7170" max="7170" width="30" style="1" customWidth="1"/>
    <col min="7171" max="7171" width="9.140625" style="1"/>
    <col min="7172" max="7175" width="6" style="1" customWidth="1"/>
    <col min="7176" max="7176" width="12.5703125" style="1" customWidth="1"/>
    <col min="7177" max="7177" width="6.42578125" style="1" customWidth="1"/>
    <col min="7178" max="7184" width="7.28515625" style="1" customWidth="1"/>
    <col min="7185" max="7425" width="9.140625" style="1"/>
    <col min="7426" max="7426" width="30" style="1" customWidth="1"/>
    <col min="7427" max="7427" width="9.140625" style="1"/>
    <col min="7428" max="7431" width="6" style="1" customWidth="1"/>
    <col min="7432" max="7432" width="12.5703125" style="1" customWidth="1"/>
    <col min="7433" max="7433" width="6.42578125" style="1" customWidth="1"/>
    <col min="7434" max="7440" width="7.28515625" style="1" customWidth="1"/>
    <col min="7441" max="7681" width="9.140625" style="1"/>
    <col min="7682" max="7682" width="30" style="1" customWidth="1"/>
    <col min="7683" max="7683" width="9.140625" style="1"/>
    <col min="7684" max="7687" width="6" style="1" customWidth="1"/>
    <col min="7688" max="7688" width="12.5703125" style="1" customWidth="1"/>
    <col min="7689" max="7689" width="6.42578125" style="1" customWidth="1"/>
    <col min="7690" max="7696" width="7.28515625" style="1" customWidth="1"/>
    <col min="7697" max="7937" width="9.140625" style="1"/>
    <col min="7938" max="7938" width="30" style="1" customWidth="1"/>
    <col min="7939" max="7939" width="9.140625" style="1"/>
    <col min="7940" max="7943" width="6" style="1" customWidth="1"/>
    <col min="7944" max="7944" width="12.5703125" style="1" customWidth="1"/>
    <col min="7945" max="7945" width="6.42578125" style="1" customWidth="1"/>
    <col min="7946" max="7952" width="7.28515625" style="1" customWidth="1"/>
    <col min="7953" max="8193" width="9.140625" style="1"/>
    <col min="8194" max="8194" width="30" style="1" customWidth="1"/>
    <col min="8195" max="8195" width="9.140625" style="1"/>
    <col min="8196" max="8199" width="6" style="1" customWidth="1"/>
    <col min="8200" max="8200" width="12.5703125" style="1" customWidth="1"/>
    <col min="8201" max="8201" width="6.42578125" style="1" customWidth="1"/>
    <col min="8202" max="8208" width="7.28515625" style="1" customWidth="1"/>
    <col min="8209" max="8449" width="9.140625" style="1"/>
    <col min="8450" max="8450" width="30" style="1" customWidth="1"/>
    <col min="8451" max="8451" width="9.140625" style="1"/>
    <col min="8452" max="8455" width="6" style="1" customWidth="1"/>
    <col min="8456" max="8456" width="12.5703125" style="1" customWidth="1"/>
    <col min="8457" max="8457" width="6.42578125" style="1" customWidth="1"/>
    <col min="8458" max="8464" width="7.28515625" style="1" customWidth="1"/>
    <col min="8465" max="8705" width="9.140625" style="1"/>
    <col min="8706" max="8706" width="30" style="1" customWidth="1"/>
    <col min="8707" max="8707" width="9.140625" style="1"/>
    <col min="8708" max="8711" width="6" style="1" customWidth="1"/>
    <col min="8712" max="8712" width="12.5703125" style="1" customWidth="1"/>
    <col min="8713" max="8713" width="6.42578125" style="1" customWidth="1"/>
    <col min="8714" max="8720" width="7.28515625" style="1" customWidth="1"/>
    <col min="8721" max="8961" width="9.140625" style="1"/>
    <col min="8962" max="8962" width="30" style="1" customWidth="1"/>
    <col min="8963" max="8963" width="9.140625" style="1"/>
    <col min="8964" max="8967" width="6" style="1" customWidth="1"/>
    <col min="8968" max="8968" width="12.5703125" style="1" customWidth="1"/>
    <col min="8969" max="8969" width="6.42578125" style="1" customWidth="1"/>
    <col min="8970" max="8976" width="7.28515625" style="1" customWidth="1"/>
    <col min="8977" max="9217" width="9.140625" style="1"/>
    <col min="9218" max="9218" width="30" style="1" customWidth="1"/>
    <col min="9219" max="9219" width="9.140625" style="1"/>
    <col min="9220" max="9223" width="6" style="1" customWidth="1"/>
    <col min="9224" max="9224" width="12.5703125" style="1" customWidth="1"/>
    <col min="9225" max="9225" width="6.42578125" style="1" customWidth="1"/>
    <col min="9226" max="9232" width="7.28515625" style="1" customWidth="1"/>
    <col min="9233" max="9473" width="9.140625" style="1"/>
    <col min="9474" max="9474" width="30" style="1" customWidth="1"/>
    <col min="9475" max="9475" width="9.140625" style="1"/>
    <col min="9476" max="9479" width="6" style="1" customWidth="1"/>
    <col min="9480" max="9480" width="12.5703125" style="1" customWidth="1"/>
    <col min="9481" max="9481" width="6.42578125" style="1" customWidth="1"/>
    <col min="9482" max="9488" width="7.28515625" style="1" customWidth="1"/>
    <col min="9489" max="9729" width="9.140625" style="1"/>
    <col min="9730" max="9730" width="30" style="1" customWidth="1"/>
    <col min="9731" max="9731" width="9.140625" style="1"/>
    <col min="9732" max="9735" width="6" style="1" customWidth="1"/>
    <col min="9736" max="9736" width="12.5703125" style="1" customWidth="1"/>
    <col min="9737" max="9737" width="6.42578125" style="1" customWidth="1"/>
    <col min="9738" max="9744" width="7.28515625" style="1" customWidth="1"/>
    <col min="9745" max="9985" width="9.140625" style="1"/>
    <col min="9986" max="9986" width="30" style="1" customWidth="1"/>
    <col min="9987" max="9987" width="9.140625" style="1"/>
    <col min="9988" max="9991" width="6" style="1" customWidth="1"/>
    <col min="9992" max="9992" width="12.5703125" style="1" customWidth="1"/>
    <col min="9993" max="9993" width="6.42578125" style="1" customWidth="1"/>
    <col min="9994" max="10000" width="7.28515625" style="1" customWidth="1"/>
    <col min="10001" max="10241" width="9.140625" style="1"/>
    <col min="10242" max="10242" width="30" style="1" customWidth="1"/>
    <col min="10243" max="10243" width="9.140625" style="1"/>
    <col min="10244" max="10247" width="6" style="1" customWidth="1"/>
    <col min="10248" max="10248" width="12.5703125" style="1" customWidth="1"/>
    <col min="10249" max="10249" width="6.42578125" style="1" customWidth="1"/>
    <col min="10250" max="10256" width="7.28515625" style="1" customWidth="1"/>
    <col min="10257" max="10497" width="9.140625" style="1"/>
    <col min="10498" max="10498" width="30" style="1" customWidth="1"/>
    <col min="10499" max="10499" width="9.140625" style="1"/>
    <col min="10500" max="10503" width="6" style="1" customWidth="1"/>
    <col min="10504" max="10504" width="12.5703125" style="1" customWidth="1"/>
    <col min="10505" max="10505" width="6.42578125" style="1" customWidth="1"/>
    <col min="10506" max="10512" width="7.28515625" style="1" customWidth="1"/>
    <col min="10513" max="10753" width="9.140625" style="1"/>
    <col min="10754" max="10754" width="30" style="1" customWidth="1"/>
    <col min="10755" max="10755" width="9.140625" style="1"/>
    <col min="10756" max="10759" width="6" style="1" customWidth="1"/>
    <col min="10760" max="10760" width="12.5703125" style="1" customWidth="1"/>
    <col min="10761" max="10761" width="6.42578125" style="1" customWidth="1"/>
    <col min="10762" max="10768" width="7.28515625" style="1" customWidth="1"/>
    <col min="10769" max="11009" width="9.140625" style="1"/>
    <col min="11010" max="11010" width="30" style="1" customWidth="1"/>
    <col min="11011" max="11011" width="9.140625" style="1"/>
    <col min="11012" max="11015" width="6" style="1" customWidth="1"/>
    <col min="11016" max="11016" width="12.5703125" style="1" customWidth="1"/>
    <col min="11017" max="11017" width="6.42578125" style="1" customWidth="1"/>
    <col min="11018" max="11024" width="7.28515625" style="1" customWidth="1"/>
    <col min="11025" max="11265" width="9.140625" style="1"/>
    <col min="11266" max="11266" width="30" style="1" customWidth="1"/>
    <col min="11267" max="11267" width="9.140625" style="1"/>
    <col min="11268" max="11271" width="6" style="1" customWidth="1"/>
    <col min="11272" max="11272" width="12.5703125" style="1" customWidth="1"/>
    <col min="11273" max="11273" width="6.42578125" style="1" customWidth="1"/>
    <col min="11274" max="11280" width="7.28515625" style="1" customWidth="1"/>
    <col min="11281" max="11521" width="9.140625" style="1"/>
    <col min="11522" max="11522" width="30" style="1" customWidth="1"/>
    <col min="11523" max="11523" width="9.140625" style="1"/>
    <col min="11524" max="11527" width="6" style="1" customWidth="1"/>
    <col min="11528" max="11528" width="12.5703125" style="1" customWidth="1"/>
    <col min="11529" max="11529" width="6.42578125" style="1" customWidth="1"/>
    <col min="11530" max="11536" width="7.28515625" style="1" customWidth="1"/>
    <col min="11537" max="11777" width="9.140625" style="1"/>
    <col min="11778" max="11778" width="30" style="1" customWidth="1"/>
    <col min="11779" max="11779" width="9.140625" style="1"/>
    <col min="11780" max="11783" width="6" style="1" customWidth="1"/>
    <col min="11784" max="11784" width="12.5703125" style="1" customWidth="1"/>
    <col min="11785" max="11785" width="6.42578125" style="1" customWidth="1"/>
    <col min="11786" max="11792" width="7.28515625" style="1" customWidth="1"/>
    <col min="11793" max="12033" width="9.140625" style="1"/>
    <col min="12034" max="12034" width="30" style="1" customWidth="1"/>
    <col min="12035" max="12035" width="9.140625" style="1"/>
    <col min="12036" max="12039" width="6" style="1" customWidth="1"/>
    <col min="12040" max="12040" width="12.5703125" style="1" customWidth="1"/>
    <col min="12041" max="12041" width="6.42578125" style="1" customWidth="1"/>
    <col min="12042" max="12048" width="7.28515625" style="1" customWidth="1"/>
    <col min="12049" max="12289" width="9.140625" style="1"/>
    <col min="12290" max="12290" width="30" style="1" customWidth="1"/>
    <col min="12291" max="12291" width="9.140625" style="1"/>
    <col min="12292" max="12295" width="6" style="1" customWidth="1"/>
    <col min="12296" max="12296" width="12.5703125" style="1" customWidth="1"/>
    <col min="12297" max="12297" width="6.42578125" style="1" customWidth="1"/>
    <col min="12298" max="12304" width="7.28515625" style="1" customWidth="1"/>
    <col min="12305" max="12545" width="9.140625" style="1"/>
    <col min="12546" max="12546" width="30" style="1" customWidth="1"/>
    <col min="12547" max="12547" width="9.140625" style="1"/>
    <col min="12548" max="12551" width="6" style="1" customWidth="1"/>
    <col min="12552" max="12552" width="12.5703125" style="1" customWidth="1"/>
    <col min="12553" max="12553" width="6.42578125" style="1" customWidth="1"/>
    <col min="12554" max="12560" width="7.28515625" style="1" customWidth="1"/>
    <col min="12561" max="12801" width="9.140625" style="1"/>
    <col min="12802" max="12802" width="30" style="1" customWidth="1"/>
    <col min="12803" max="12803" width="9.140625" style="1"/>
    <col min="12804" max="12807" width="6" style="1" customWidth="1"/>
    <col min="12808" max="12808" width="12.5703125" style="1" customWidth="1"/>
    <col min="12809" max="12809" width="6.42578125" style="1" customWidth="1"/>
    <col min="12810" max="12816" width="7.28515625" style="1" customWidth="1"/>
    <col min="12817" max="13057" width="9.140625" style="1"/>
    <col min="13058" max="13058" width="30" style="1" customWidth="1"/>
    <col min="13059" max="13059" width="9.140625" style="1"/>
    <col min="13060" max="13063" width="6" style="1" customWidth="1"/>
    <col min="13064" max="13064" width="12.5703125" style="1" customWidth="1"/>
    <col min="13065" max="13065" width="6.42578125" style="1" customWidth="1"/>
    <col min="13066" max="13072" width="7.28515625" style="1" customWidth="1"/>
    <col min="13073" max="13313" width="9.140625" style="1"/>
    <col min="13314" max="13314" width="30" style="1" customWidth="1"/>
    <col min="13315" max="13315" width="9.140625" style="1"/>
    <col min="13316" max="13319" width="6" style="1" customWidth="1"/>
    <col min="13320" max="13320" width="12.5703125" style="1" customWidth="1"/>
    <col min="13321" max="13321" width="6.42578125" style="1" customWidth="1"/>
    <col min="13322" max="13328" width="7.28515625" style="1" customWidth="1"/>
    <col min="13329" max="13569" width="9.140625" style="1"/>
    <col min="13570" max="13570" width="30" style="1" customWidth="1"/>
    <col min="13571" max="13571" width="9.140625" style="1"/>
    <col min="13572" max="13575" width="6" style="1" customWidth="1"/>
    <col min="13576" max="13576" width="12.5703125" style="1" customWidth="1"/>
    <col min="13577" max="13577" width="6.42578125" style="1" customWidth="1"/>
    <col min="13578" max="13584" width="7.28515625" style="1" customWidth="1"/>
    <col min="13585" max="13825" width="9.140625" style="1"/>
    <col min="13826" max="13826" width="30" style="1" customWidth="1"/>
    <col min="13827" max="13827" width="9.140625" style="1"/>
    <col min="13828" max="13831" width="6" style="1" customWidth="1"/>
    <col min="13832" max="13832" width="12.5703125" style="1" customWidth="1"/>
    <col min="13833" max="13833" width="6.42578125" style="1" customWidth="1"/>
    <col min="13834" max="13840" width="7.28515625" style="1" customWidth="1"/>
    <col min="13841" max="14081" width="9.140625" style="1"/>
    <col min="14082" max="14082" width="30" style="1" customWidth="1"/>
    <col min="14083" max="14083" width="9.140625" style="1"/>
    <col min="14084" max="14087" width="6" style="1" customWidth="1"/>
    <col min="14088" max="14088" width="12.5703125" style="1" customWidth="1"/>
    <col min="14089" max="14089" width="6.42578125" style="1" customWidth="1"/>
    <col min="14090" max="14096" width="7.28515625" style="1" customWidth="1"/>
    <col min="14097" max="14337" width="9.140625" style="1"/>
    <col min="14338" max="14338" width="30" style="1" customWidth="1"/>
    <col min="14339" max="14339" width="9.140625" style="1"/>
    <col min="14340" max="14343" width="6" style="1" customWidth="1"/>
    <col min="14344" max="14344" width="12.5703125" style="1" customWidth="1"/>
    <col min="14345" max="14345" width="6.42578125" style="1" customWidth="1"/>
    <col min="14346" max="14352" width="7.28515625" style="1" customWidth="1"/>
    <col min="14353" max="14593" width="9.140625" style="1"/>
    <col min="14594" max="14594" width="30" style="1" customWidth="1"/>
    <col min="14595" max="14595" width="9.140625" style="1"/>
    <col min="14596" max="14599" width="6" style="1" customWidth="1"/>
    <col min="14600" max="14600" width="12.5703125" style="1" customWidth="1"/>
    <col min="14601" max="14601" width="6.42578125" style="1" customWidth="1"/>
    <col min="14602" max="14608" width="7.28515625" style="1" customWidth="1"/>
    <col min="14609" max="14849" width="9.140625" style="1"/>
    <col min="14850" max="14850" width="30" style="1" customWidth="1"/>
    <col min="14851" max="14851" width="9.140625" style="1"/>
    <col min="14852" max="14855" width="6" style="1" customWidth="1"/>
    <col min="14856" max="14856" width="12.5703125" style="1" customWidth="1"/>
    <col min="14857" max="14857" width="6.42578125" style="1" customWidth="1"/>
    <col min="14858" max="14864" width="7.28515625" style="1" customWidth="1"/>
    <col min="14865" max="15105" width="9.140625" style="1"/>
    <col min="15106" max="15106" width="30" style="1" customWidth="1"/>
    <col min="15107" max="15107" width="9.140625" style="1"/>
    <col min="15108" max="15111" width="6" style="1" customWidth="1"/>
    <col min="15112" max="15112" width="12.5703125" style="1" customWidth="1"/>
    <col min="15113" max="15113" width="6.42578125" style="1" customWidth="1"/>
    <col min="15114" max="15120" width="7.28515625" style="1" customWidth="1"/>
    <col min="15121" max="15361" width="9.140625" style="1"/>
    <col min="15362" max="15362" width="30" style="1" customWidth="1"/>
    <col min="15363" max="15363" width="9.140625" style="1"/>
    <col min="15364" max="15367" width="6" style="1" customWidth="1"/>
    <col min="15368" max="15368" width="12.5703125" style="1" customWidth="1"/>
    <col min="15369" max="15369" width="6.42578125" style="1" customWidth="1"/>
    <col min="15370" max="15376" width="7.28515625" style="1" customWidth="1"/>
    <col min="15377" max="15617" width="9.140625" style="1"/>
    <col min="15618" max="15618" width="30" style="1" customWidth="1"/>
    <col min="15619" max="15619" width="9.140625" style="1"/>
    <col min="15620" max="15623" width="6" style="1" customWidth="1"/>
    <col min="15624" max="15624" width="12.5703125" style="1" customWidth="1"/>
    <col min="15625" max="15625" width="6.42578125" style="1" customWidth="1"/>
    <col min="15626" max="15632" width="7.28515625" style="1" customWidth="1"/>
    <col min="15633" max="15873" width="9.140625" style="1"/>
    <col min="15874" max="15874" width="30" style="1" customWidth="1"/>
    <col min="15875" max="15875" width="9.140625" style="1"/>
    <col min="15876" max="15879" width="6" style="1" customWidth="1"/>
    <col min="15880" max="15880" width="12.5703125" style="1" customWidth="1"/>
    <col min="15881" max="15881" width="6.42578125" style="1" customWidth="1"/>
    <col min="15882" max="15888" width="7.28515625" style="1" customWidth="1"/>
    <col min="15889" max="16129" width="9.140625" style="1"/>
    <col min="16130" max="16130" width="30" style="1" customWidth="1"/>
    <col min="16131" max="16131" width="9.140625" style="1"/>
    <col min="16132" max="16135" width="6" style="1" customWidth="1"/>
    <col min="16136" max="16136" width="12.5703125" style="1" customWidth="1"/>
    <col min="16137" max="16137" width="6.42578125" style="1" customWidth="1"/>
    <col min="16138" max="16144" width="7.28515625" style="1" customWidth="1"/>
    <col min="16145" max="16384" width="9.140625" style="1"/>
  </cols>
  <sheetData>
    <row r="1" spans="1:18" ht="58.5" customHeight="1" thickBot="1" x14ac:dyDescent="0.25">
      <c r="A1" s="177" t="s">
        <v>0</v>
      </c>
      <c r="B1" s="180" t="s">
        <v>1</v>
      </c>
      <c r="C1" s="182" t="s">
        <v>2</v>
      </c>
      <c r="D1" s="180" t="s">
        <v>3</v>
      </c>
      <c r="E1" s="181"/>
      <c r="F1" s="181"/>
      <c r="G1" s="181"/>
      <c r="H1" s="181"/>
      <c r="I1" s="186" t="s">
        <v>4</v>
      </c>
      <c r="J1" s="187"/>
      <c r="K1" s="187"/>
      <c r="L1" s="187"/>
      <c r="M1" s="187"/>
      <c r="N1" s="187"/>
      <c r="O1" s="181"/>
      <c r="P1" s="181"/>
    </row>
    <row r="2" spans="1:18" x14ac:dyDescent="0.2">
      <c r="A2" s="178"/>
      <c r="B2" s="181"/>
      <c r="C2" s="183"/>
      <c r="D2" s="188" t="s">
        <v>5</v>
      </c>
      <c r="E2" s="188" t="s">
        <v>6</v>
      </c>
      <c r="F2" s="180" t="s">
        <v>7</v>
      </c>
      <c r="G2" s="181"/>
      <c r="H2" s="190"/>
      <c r="I2" s="191" t="s">
        <v>8</v>
      </c>
      <c r="J2" s="192"/>
      <c r="K2" s="191" t="s">
        <v>9</v>
      </c>
      <c r="L2" s="192"/>
      <c r="M2" s="191" t="s">
        <v>10</v>
      </c>
      <c r="N2" s="192"/>
      <c r="O2" s="193"/>
      <c r="P2" s="194"/>
    </row>
    <row r="3" spans="1:18" x14ac:dyDescent="0.2">
      <c r="A3" s="178"/>
      <c r="B3" s="181"/>
      <c r="C3" s="183"/>
      <c r="D3" s="189"/>
      <c r="E3" s="189"/>
      <c r="F3" s="188" t="s">
        <v>11</v>
      </c>
      <c r="G3" s="181" t="s">
        <v>12</v>
      </c>
      <c r="H3" s="190"/>
      <c r="I3" s="151"/>
      <c r="J3" s="152"/>
      <c r="K3" s="151"/>
      <c r="L3" s="152"/>
      <c r="M3" s="151"/>
      <c r="N3" s="152"/>
      <c r="O3" s="153"/>
      <c r="P3" s="154"/>
    </row>
    <row r="4" spans="1:18" ht="70.5" customHeight="1" thickBot="1" x14ac:dyDescent="0.25">
      <c r="A4" s="179"/>
      <c r="B4" s="181"/>
      <c r="C4" s="183"/>
      <c r="D4" s="189"/>
      <c r="E4" s="189"/>
      <c r="F4" s="189"/>
      <c r="G4" s="2" t="s">
        <v>13</v>
      </c>
      <c r="H4" s="84" t="s">
        <v>14</v>
      </c>
      <c r="I4" s="81" t="s">
        <v>15</v>
      </c>
      <c r="J4" s="82" t="s">
        <v>16</v>
      </c>
      <c r="K4" s="81" t="s">
        <v>17</v>
      </c>
      <c r="L4" s="82" t="s">
        <v>147</v>
      </c>
      <c r="M4" s="81" t="s">
        <v>18</v>
      </c>
      <c r="N4" s="82" t="s">
        <v>148</v>
      </c>
      <c r="O4" s="83"/>
      <c r="P4" s="3"/>
    </row>
    <row r="5" spans="1:18" s="4" customFormat="1" x14ac:dyDescent="0.25">
      <c r="A5" s="90" t="s">
        <v>19</v>
      </c>
      <c r="B5" s="90" t="s">
        <v>20</v>
      </c>
      <c r="C5" s="97" t="s">
        <v>178</v>
      </c>
      <c r="D5" s="98">
        <f>SUM(D7:D20)</f>
        <v>2106</v>
      </c>
      <c r="E5" s="98">
        <f>SUM(E7:E20)</f>
        <v>702</v>
      </c>
      <c r="F5" s="98">
        <f>SUM(F7:F20)</f>
        <v>1404</v>
      </c>
      <c r="G5" s="98">
        <f>SUM(G7:G20)</f>
        <v>483</v>
      </c>
      <c r="H5" s="99"/>
      <c r="I5" s="100">
        <f>SUM(I7:I20)</f>
        <v>594</v>
      </c>
      <c r="J5" s="101">
        <f>SUM(J7:J20)</f>
        <v>762</v>
      </c>
      <c r="K5" s="102">
        <f>SUM(K7:K20)</f>
        <v>48</v>
      </c>
      <c r="L5" s="103"/>
      <c r="M5" s="102"/>
      <c r="N5" s="103"/>
      <c r="O5" s="96"/>
      <c r="P5" s="92"/>
    </row>
    <row r="6" spans="1:18" s="4" customFormat="1" x14ac:dyDescent="0.25">
      <c r="A6" s="5" t="s">
        <v>21</v>
      </c>
      <c r="B6" s="5" t="s">
        <v>22</v>
      </c>
      <c r="C6" s="6"/>
      <c r="D6" s="6"/>
      <c r="E6" s="6"/>
      <c r="F6" s="6"/>
      <c r="G6" s="6"/>
      <c r="H6" s="48"/>
      <c r="I6" s="85"/>
      <c r="J6" s="86"/>
      <c r="K6" s="63"/>
      <c r="L6" s="64"/>
      <c r="M6" s="63"/>
      <c r="N6" s="64"/>
      <c r="O6" s="56"/>
      <c r="P6" s="7"/>
      <c r="R6" s="8"/>
    </row>
    <row r="7" spans="1:18" s="4" customFormat="1" x14ac:dyDescent="0.25">
      <c r="A7" s="9" t="s">
        <v>23</v>
      </c>
      <c r="B7" s="9" t="s">
        <v>24</v>
      </c>
      <c r="C7" s="132" t="s">
        <v>25</v>
      </c>
      <c r="D7" s="6">
        <f t="shared" ref="D7:D15" si="0">SUM(E7,F7)</f>
        <v>117</v>
      </c>
      <c r="E7" s="6">
        <v>39</v>
      </c>
      <c r="F7" s="6">
        <v>78</v>
      </c>
      <c r="G7" s="6">
        <v>78</v>
      </c>
      <c r="H7" s="48"/>
      <c r="I7" s="65">
        <v>33</v>
      </c>
      <c r="J7" s="66">
        <v>45</v>
      </c>
      <c r="K7" s="65"/>
      <c r="L7" s="66"/>
      <c r="M7" s="65"/>
      <c r="N7" s="66"/>
      <c r="O7" s="57"/>
      <c r="P7" s="10"/>
      <c r="R7" s="11"/>
    </row>
    <row r="8" spans="1:18" s="4" customFormat="1" x14ac:dyDescent="0.25">
      <c r="A8" s="9" t="s">
        <v>26</v>
      </c>
      <c r="B8" s="9" t="s">
        <v>27</v>
      </c>
      <c r="C8" s="6" t="s">
        <v>28</v>
      </c>
      <c r="D8" s="6">
        <f t="shared" si="0"/>
        <v>176</v>
      </c>
      <c r="E8" s="6">
        <v>59</v>
      </c>
      <c r="F8" s="6">
        <v>117</v>
      </c>
      <c r="G8" s="6"/>
      <c r="H8" s="48"/>
      <c r="I8" s="65">
        <v>66</v>
      </c>
      <c r="J8" s="66">
        <v>51</v>
      </c>
      <c r="K8" s="65"/>
      <c r="L8" s="66"/>
      <c r="M8" s="65"/>
      <c r="N8" s="66"/>
      <c r="O8" s="57"/>
      <c r="P8" s="10"/>
    </row>
    <row r="9" spans="1:18" s="4" customFormat="1" x14ac:dyDescent="0.25">
      <c r="A9" s="9" t="s">
        <v>29</v>
      </c>
      <c r="B9" s="9" t="s">
        <v>30</v>
      </c>
      <c r="C9" s="6" t="s">
        <v>28</v>
      </c>
      <c r="D9" s="6">
        <f t="shared" si="0"/>
        <v>117</v>
      </c>
      <c r="E9" s="6">
        <v>39</v>
      </c>
      <c r="F9" s="6">
        <v>78</v>
      </c>
      <c r="G9" s="6">
        <v>78</v>
      </c>
      <c r="H9" s="48"/>
      <c r="I9" s="65">
        <v>33</v>
      </c>
      <c r="J9" s="66">
        <v>45</v>
      </c>
      <c r="K9" s="65"/>
      <c r="L9" s="66"/>
      <c r="M9" s="65"/>
      <c r="N9" s="66"/>
      <c r="O9" s="57"/>
      <c r="P9" s="10"/>
    </row>
    <row r="10" spans="1:18" s="4" customFormat="1" x14ac:dyDescent="0.25">
      <c r="A10" s="9" t="s">
        <v>31</v>
      </c>
      <c r="B10" s="9" t="s">
        <v>32</v>
      </c>
      <c r="C10" s="6" t="s">
        <v>28</v>
      </c>
      <c r="D10" s="6">
        <f t="shared" si="0"/>
        <v>176</v>
      </c>
      <c r="E10" s="6">
        <v>59</v>
      </c>
      <c r="F10" s="6">
        <v>117</v>
      </c>
      <c r="G10" s="6"/>
      <c r="H10" s="48"/>
      <c r="I10" s="65">
        <v>66</v>
      </c>
      <c r="J10" s="66">
        <v>51</v>
      </c>
      <c r="K10" s="65"/>
      <c r="L10" s="66"/>
      <c r="M10" s="65"/>
      <c r="N10" s="66"/>
      <c r="O10" s="57"/>
      <c r="P10" s="10"/>
    </row>
    <row r="11" spans="1:18" s="4" customFormat="1" x14ac:dyDescent="0.25">
      <c r="A11" s="9" t="s">
        <v>33</v>
      </c>
      <c r="B11" s="9" t="s">
        <v>34</v>
      </c>
      <c r="C11" s="6" t="s">
        <v>28</v>
      </c>
      <c r="D11" s="6">
        <v>117</v>
      </c>
      <c r="E11" s="6">
        <v>39</v>
      </c>
      <c r="F11" s="6">
        <v>78</v>
      </c>
      <c r="G11" s="6"/>
      <c r="H11" s="48"/>
      <c r="I11" s="65">
        <v>33</v>
      </c>
      <c r="J11" s="66">
        <v>45</v>
      </c>
      <c r="K11" s="65"/>
      <c r="L11" s="66"/>
      <c r="M11" s="65"/>
      <c r="N11" s="66"/>
      <c r="O11" s="57"/>
      <c r="P11" s="10"/>
    </row>
    <row r="12" spans="1:18" s="4" customFormat="1" x14ac:dyDescent="0.25">
      <c r="A12" s="9" t="s">
        <v>35</v>
      </c>
      <c r="B12" s="9" t="s">
        <v>109</v>
      </c>
      <c r="C12" s="6" t="s">
        <v>28</v>
      </c>
      <c r="D12" s="6">
        <v>58</v>
      </c>
      <c r="E12" s="6">
        <v>19</v>
      </c>
      <c r="F12" s="6">
        <v>39</v>
      </c>
      <c r="G12" s="6"/>
      <c r="H12" s="48"/>
      <c r="I12" s="65">
        <v>39</v>
      </c>
      <c r="J12" s="66"/>
      <c r="K12" s="65"/>
      <c r="L12" s="66"/>
      <c r="M12" s="65"/>
      <c r="N12" s="66"/>
      <c r="O12" s="57"/>
      <c r="P12" s="10"/>
    </row>
    <row r="13" spans="1:18" s="4" customFormat="1" x14ac:dyDescent="0.25">
      <c r="A13" s="9" t="s">
        <v>36</v>
      </c>
      <c r="B13" s="9" t="s">
        <v>110</v>
      </c>
      <c r="C13" s="6" t="s">
        <v>28</v>
      </c>
      <c r="D13" s="6">
        <v>176</v>
      </c>
      <c r="E13" s="6">
        <v>59</v>
      </c>
      <c r="F13" s="6">
        <v>117</v>
      </c>
      <c r="G13" s="6">
        <v>36</v>
      </c>
      <c r="H13" s="48"/>
      <c r="I13" s="65">
        <v>33</v>
      </c>
      <c r="J13" s="66">
        <v>84</v>
      </c>
      <c r="K13" s="65"/>
      <c r="L13" s="66"/>
      <c r="M13" s="65"/>
      <c r="N13" s="66"/>
      <c r="O13" s="57"/>
      <c r="P13" s="10"/>
    </row>
    <row r="14" spans="1:18" s="4" customFormat="1" x14ac:dyDescent="0.25">
      <c r="A14" s="9" t="s">
        <v>37</v>
      </c>
      <c r="B14" s="9" t="s">
        <v>38</v>
      </c>
      <c r="C14" s="127" t="s">
        <v>28</v>
      </c>
      <c r="D14" s="6">
        <f t="shared" si="0"/>
        <v>176</v>
      </c>
      <c r="E14" s="6">
        <v>59</v>
      </c>
      <c r="F14" s="6">
        <v>117</v>
      </c>
      <c r="G14" s="6">
        <v>117</v>
      </c>
      <c r="H14" s="48"/>
      <c r="I14" s="65">
        <v>33</v>
      </c>
      <c r="J14" s="66">
        <v>84</v>
      </c>
      <c r="K14" s="65"/>
      <c r="L14" s="66"/>
      <c r="M14" s="65"/>
      <c r="N14" s="66"/>
      <c r="O14" s="57"/>
      <c r="P14" s="10"/>
    </row>
    <row r="15" spans="1:18" s="4" customFormat="1" x14ac:dyDescent="0.25">
      <c r="A15" s="9" t="s">
        <v>39</v>
      </c>
      <c r="B15" s="9" t="s">
        <v>40</v>
      </c>
      <c r="C15" s="6" t="s">
        <v>28</v>
      </c>
      <c r="D15" s="6">
        <f t="shared" si="0"/>
        <v>105</v>
      </c>
      <c r="E15" s="6">
        <v>35</v>
      </c>
      <c r="F15" s="6">
        <v>70</v>
      </c>
      <c r="G15" s="6">
        <v>30</v>
      </c>
      <c r="H15" s="48"/>
      <c r="I15" s="65">
        <v>33</v>
      </c>
      <c r="J15" s="66">
        <v>37</v>
      </c>
      <c r="K15" s="65"/>
      <c r="L15" s="66"/>
      <c r="M15" s="65"/>
      <c r="N15" s="66"/>
      <c r="O15" s="57"/>
      <c r="P15" s="10"/>
    </row>
    <row r="16" spans="1:18" s="4" customFormat="1" x14ac:dyDescent="0.25">
      <c r="A16" s="5" t="s">
        <v>41</v>
      </c>
      <c r="B16" s="5" t="s">
        <v>42</v>
      </c>
      <c r="C16" s="6"/>
      <c r="D16" s="6"/>
      <c r="E16" s="6"/>
      <c r="F16" s="6"/>
      <c r="G16" s="6"/>
      <c r="H16" s="48"/>
      <c r="I16" s="63"/>
      <c r="J16" s="64"/>
      <c r="K16" s="63"/>
      <c r="L16" s="64"/>
      <c r="M16" s="63"/>
      <c r="N16" s="64"/>
      <c r="O16" s="56"/>
      <c r="P16" s="7"/>
    </row>
    <row r="17" spans="1:16" s="4" customFormat="1" x14ac:dyDescent="0.25">
      <c r="A17" s="9" t="s">
        <v>43</v>
      </c>
      <c r="B17" s="9" t="s">
        <v>46</v>
      </c>
      <c r="C17" s="133" t="s">
        <v>177</v>
      </c>
      <c r="D17" s="6">
        <f>SUM(E17,F17)</f>
        <v>434</v>
      </c>
      <c r="E17" s="6">
        <v>144</v>
      </c>
      <c r="F17" s="6">
        <v>290</v>
      </c>
      <c r="G17" s="6">
        <v>96</v>
      </c>
      <c r="H17" s="48"/>
      <c r="I17" s="65">
        <v>126</v>
      </c>
      <c r="J17" s="66">
        <v>116</v>
      </c>
      <c r="K17" s="65">
        <v>48</v>
      </c>
      <c r="L17" s="66"/>
      <c r="M17" s="65"/>
      <c r="N17" s="66"/>
      <c r="O17" s="57"/>
      <c r="P17" s="10"/>
    </row>
    <row r="18" spans="1:16" s="4" customFormat="1" x14ac:dyDescent="0.25">
      <c r="A18" s="9" t="s">
        <v>45</v>
      </c>
      <c r="B18" s="9" t="s">
        <v>44</v>
      </c>
      <c r="C18" s="6" t="s">
        <v>28</v>
      </c>
      <c r="D18" s="6">
        <f>SUM(E18,F18)</f>
        <v>142</v>
      </c>
      <c r="E18" s="6">
        <v>47</v>
      </c>
      <c r="F18" s="6">
        <v>95</v>
      </c>
      <c r="G18" s="6">
        <v>40</v>
      </c>
      <c r="H18" s="48"/>
      <c r="I18" s="65">
        <v>33</v>
      </c>
      <c r="J18" s="66">
        <v>62</v>
      </c>
      <c r="K18" s="65"/>
      <c r="L18" s="66"/>
      <c r="M18" s="65"/>
      <c r="N18" s="66"/>
      <c r="O18" s="57"/>
      <c r="P18" s="10"/>
    </row>
    <row r="19" spans="1:16" x14ac:dyDescent="0.2">
      <c r="A19" s="9" t="s">
        <v>48</v>
      </c>
      <c r="B19" s="44" t="s">
        <v>111</v>
      </c>
      <c r="C19" s="6" t="s">
        <v>47</v>
      </c>
      <c r="D19" s="45">
        <v>150</v>
      </c>
      <c r="E19" s="45">
        <v>50</v>
      </c>
      <c r="F19" s="45">
        <v>100</v>
      </c>
      <c r="G19" s="45">
        <v>8</v>
      </c>
      <c r="H19" s="51"/>
      <c r="I19" s="67">
        <v>33</v>
      </c>
      <c r="J19" s="68">
        <v>67</v>
      </c>
      <c r="K19" s="67"/>
      <c r="L19" s="68"/>
      <c r="M19" s="79"/>
      <c r="N19" s="80"/>
      <c r="O19" s="58"/>
      <c r="P19" s="44"/>
    </row>
    <row r="20" spans="1:16" s="4" customFormat="1" x14ac:dyDescent="0.25">
      <c r="A20" s="9" t="s">
        <v>174</v>
      </c>
      <c r="B20" s="9" t="s">
        <v>112</v>
      </c>
      <c r="C20" s="132" t="s">
        <v>28</v>
      </c>
      <c r="D20" s="6">
        <v>162</v>
      </c>
      <c r="E20" s="6">
        <v>54</v>
      </c>
      <c r="F20" s="6">
        <v>108</v>
      </c>
      <c r="G20" s="6"/>
      <c r="H20" s="48"/>
      <c r="I20" s="65">
        <v>33</v>
      </c>
      <c r="J20" s="66">
        <v>75</v>
      </c>
      <c r="K20" s="65"/>
      <c r="L20" s="66"/>
      <c r="M20" s="65"/>
      <c r="N20" s="66"/>
      <c r="O20" s="57"/>
      <c r="P20" s="10"/>
    </row>
    <row r="21" spans="1:16" s="4" customFormat="1" ht="24.75" customHeight="1" x14ac:dyDescent="0.25">
      <c r="A21" s="89" t="s">
        <v>49</v>
      </c>
      <c r="B21" s="90" t="s">
        <v>50</v>
      </c>
      <c r="C21" s="91" t="s">
        <v>127</v>
      </c>
      <c r="D21" s="92">
        <f>SUM(D22:D25)</f>
        <v>498</v>
      </c>
      <c r="E21" s="92">
        <f>SUM(E22:E25)</f>
        <v>166</v>
      </c>
      <c r="F21" s="92">
        <f>SUM(F22:F25)</f>
        <v>332</v>
      </c>
      <c r="G21" s="92">
        <f>SUM(G22:G25)</f>
        <v>252</v>
      </c>
      <c r="H21" s="93"/>
      <c r="I21" s="94"/>
      <c r="J21" s="95"/>
      <c r="K21" s="94">
        <f>SUM(K22:K25)</f>
        <v>112</v>
      </c>
      <c r="L21" s="95">
        <f>SUM(L22:L25)</f>
        <v>80</v>
      </c>
      <c r="M21" s="94">
        <f>SUM(M22:M25)</f>
        <v>64</v>
      </c>
      <c r="N21" s="95">
        <f>SUM(N22:N25)</f>
        <v>76</v>
      </c>
      <c r="O21" s="96"/>
      <c r="P21" s="92"/>
    </row>
    <row r="22" spans="1:16" s="4" customFormat="1" x14ac:dyDescent="0.25">
      <c r="A22" s="12" t="s">
        <v>51</v>
      </c>
      <c r="B22" s="9" t="s">
        <v>52</v>
      </c>
      <c r="C22" s="13" t="s">
        <v>53</v>
      </c>
      <c r="D22" s="10">
        <f>E22+F22</f>
        <v>62</v>
      </c>
      <c r="E22" s="10">
        <v>14</v>
      </c>
      <c r="F22" s="10">
        <f>I22+J22+K22+L22+M22+N22+O22+P22</f>
        <v>48</v>
      </c>
      <c r="G22" s="10">
        <v>8</v>
      </c>
      <c r="H22" s="49"/>
      <c r="I22" s="65"/>
      <c r="J22" s="66"/>
      <c r="K22" s="65"/>
      <c r="L22" s="66"/>
      <c r="M22" s="65"/>
      <c r="N22" s="66">
        <v>48</v>
      </c>
      <c r="O22" s="57"/>
      <c r="P22" s="10"/>
    </row>
    <row r="23" spans="1:16" s="4" customFormat="1" x14ac:dyDescent="0.25">
      <c r="A23" s="12" t="s">
        <v>54</v>
      </c>
      <c r="B23" s="9" t="s">
        <v>32</v>
      </c>
      <c r="C23" s="13" t="s">
        <v>53</v>
      </c>
      <c r="D23" s="10">
        <f>E23+F23</f>
        <v>62</v>
      </c>
      <c r="E23" s="10">
        <v>14</v>
      </c>
      <c r="F23" s="10">
        <f>I23+J23+K23+L23+M23+N23+O23+P23</f>
        <v>48</v>
      </c>
      <c r="G23" s="10">
        <v>8</v>
      </c>
      <c r="H23" s="49"/>
      <c r="I23" s="65"/>
      <c r="J23" s="66"/>
      <c r="K23" s="65">
        <v>48</v>
      </c>
      <c r="L23" s="66"/>
      <c r="M23" s="65"/>
      <c r="N23" s="66"/>
      <c r="O23" s="57"/>
      <c r="P23" s="10"/>
    </row>
    <row r="24" spans="1:16" s="4" customFormat="1" x14ac:dyDescent="0.25">
      <c r="A24" s="12" t="s">
        <v>55</v>
      </c>
      <c r="B24" s="9" t="s">
        <v>30</v>
      </c>
      <c r="C24" s="13" t="s">
        <v>113</v>
      </c>
      <c r="D24" s="10">
        <f>E24+F24</f>
        <v>138</v>
      </c>
      <c r="E24" s="10">
        <v>20</v>
      </c>
      <c r="F24" s="10">
        <f>SUM(K24:N24)</f>
        <v>118</v>
      </c>
      <c r="G24" s="10">
        <v>118</v>
      </c>
      <c r="H24" s="49"/>
      <c r="I24" s="65"/>
      <c r="J24" s="66"/>
      <c r="K24" s="65">
        <v>32</v>
      </c>
      <c r="L24" s="66">
        <v>40</v>
      </c>
      <c r="M24" s="65">
        <v>32</v>
      </c>
      <c r="N24" s="66">
        <v>14</v>
      </c>
      <c r="O24" s="57"/>
      <c r="P24" s="10"/>
    </row>
    <row r="25" spans="1:16" s="4" customFormat="1" x14ac:dyDescent="0.25">
      <c r="A25" s="12" t="s">
        <v>56</v>
      </c>
      <c r="B25" s="9" t="s">
        <v>38</v>
      </c>
      <c r="C25" s="13" t="s">
        <v>114</v>
      </c>
      <c r="D25" s="10">
        <f>E25+F25</f>
        <v>236</v>
      </c>
      <c r="E25" s="10">
        <f>F25</f>
        <v>118</v>
      </c>
      <c r="F25" s="34">
        <f>SUM(K25:N25)</f>
        <v>118</v>
      </c>
      <c r="G25" s="34">
        <v>118</v>
      </c>
      <c r="H25" s="49"/>
      <c r="I25" s="65"/>
      <c r="J25" s="66"/>
      <c r="K25" s="65">
        <v>32</v>
      </c>
      <c r="L25" s="66">
        <v>40</v>
      </c>
      <c r="M25" s="65">
        <v>32</v>
      </c>
      <c r="N25" s="66">
        <v>14</v>
      </c>
      <c r="O25" s="57"/>
      <c r="P25" s="10"/>
    </row>
    <row r="26" spans="1:16" s="4" customFormat="1" ht="25.5" x14ac:dyDescent="0.25">
      <c r="A26" s="89" t="s">
        <v>57</v>
      </c>
      <c r="B26" s="90" t="s">
        <v>58</v>
      </c>
      <c r="C26" s="91" t="s">
        <v>176</v>
      </c>
      <c r="D26" s="92">
        <f>SUM(D27:D28)</f>
        <v>177</v>
      </c>
      <c r="E26" s="92">
        <f>SUM(E27:E28)</f>
        <v>59</v>
      </c>
      <c r="F26" s="92">
        <f>SUM(F27:F28)</f>
        <v>118</v>
      </c>
      <c r="G26" s="92">
        <f>SUM(G27:G28)</f>
        <v>66</v>
      </c>
      <c r="H26" s="93"/>
      <c r="I26" s="94"/>
      <c r="J26" s="95"/>
      <c r="K26" s="94">
        <f>SUM(K28)</f>
        <v>48</v>
      </c>
      <c r="L26" s="95">
        <f>SUM(L27:L28)</f>
        <v>70</v>
      </c>
      <c r="M26" s="94"/>
      <c r="N26" s="95"/>
      <c r="O26" s="96"/>
      <c r="P26" s="92"/>
    </row>
    <row r="27" spans="1:16" s="4" customFormat="1" x14ac:dyDescent="0.25">
      <c r="A27" s="12" t="s">
        <v>60</v>
      </c>
      <c r="B27" s="9" t="s">
        <v>46</v>
      </c>
      <c r="C27" s="13" t="s">
        <v>53</v>
      </c>
      <c r="D27" s="10">
        <f>E27+F27</f>
        <v>78</v>
      </c>
      <c r="E27" s="10">
        <v>26</v>
      </c>
      <c r="F27" s="10">
        <v>52</v>
      </c>
      <c r="G27" s="10">
        <v>26</v>
      </c>
      <c r="H27" s="49"/>
      <c r="I27" s="65"/>
      <c r="J27" s="66"/>
      <c r="K27" s="65"/>
      <c r="L27" s="66">
        <v>52</v>
      </c>
      <c r="M27" s="65"/>
      <c r="N27" s="66"/>
      <c r="O27" s="57"/>
      <c r="P27" s="10"/>
    </row>
    <row r="28" spans="1:16" s="4" customFormat="1" ht="25.5" x14ac:dyDescent="0.25">
      <c r="A28" s="14" t="s">
        <v>61</v>
      </c>
      <c r="B28" s="15" t="s">
        <v>115</v>
      </c>
      <c r="C28" s="16" t="s">
        <v>131</v>
      </c>
      <c r="D28" s="10">
        <f>E28+F28</f>
        <v>99</v>
      </c>
      <c r="E28" s="10">
        <f>F28/2</f>
        <v>33</v>
      </c>
      <c r="F28" s="10">
        <f>I28+J28+K28+L28+M28+N28+O28+P28</f>
        <v>66</v>
      </c>
      <c r="G28" s="17">
        <v>40</v>
      </c>
      <c r="H28" s="52"/>
      <c r="I28" s="69"/>
      <c r="J28" s="70"/>
      <c r="K28" s="69">
        <v>48</v>
      </c>
      <c r="L28" s="70">
        <v>18</v>
      </c>
      <c r="M28" s="69"/>
      <c r="N28" s="70"/>
      <c r="O28" s="59"/>
      <c r="P28" s="17"/>
    </row>
    <row r="29" spans="1:16" s="4" customFormat="1" x14ac:dyDescent="0.25">
      <c r="A29" s="89" t="s">
        <v>62</v>
      </c>
      <c r="B29" s="90" t="s">
        <v>63</v>
      </c>
      <c r="C29" s="91" t="s">
        <v>163</v>
      </c>
      <c r="D29" s="92">
        <f>SUM(D30,D42,)</f>
        <v>2871</v>
      </c>
      <c r="E29" s="92">
        <f>SUM(E30,E42,)</f>
        <v>837</v>
      </c>
      <c r="F29" s="92">
        <f>SUM(F30,F42,)</f>
        <v>2034</v>
      </c>
      <c r="G29" s="92">
        <f>SUM(G30,G42,)</f>
        <v>850</v>
      </c>
      <c r="H29" s="93">
        <v>50</v>
      </c>
      <c r="I29" s="94"/>
      <c r="J29" s="95">
        <f>SUM(J30)</f>
        <v>48</v>
      </c>
      <c r="K29" s="94">
        <f>SUM(K30,K42,)</f>
        <v>368</v>
      </c>
      <c r="L29" s="95">
        <f>SUM(L30,L42,)</f>
        <v>678</v>
      </c>
      <c r="M29" s="94">
        <f>SUM(M30,M42,)</f>
        <v>548</v>
      </c>
      <c r="N29" s="95">
        <f>SUM(N42)</f>
        <v>392</v>
      </c>
      <c r="O29" s="96"/>
      <c r="P29" s="92"/>
    </row>
    <row r="30" spans="1:16" s="4" customFormat="1" ht="25.5" x14ac:dyDescent="0.25">
      <c r="A30" s="104" t="s">
        <v>64</v>
      </c>
      <c r="B30" s="105" t="s">
        <v>65</v>
      </c>
      <c r="C30" s="106" t="s">
        <v>161</v>
      </c>
      <c r="D30" s="107">
        <f>SUM(D31:D41)</f>
        <v>861</v>
      </c>
      <c r="E30" s="107">
        <f>SUM(E31:E41)</f>
        <v>287</v>
      </c>
      <c r="F30" s="107">
        <f>SUM(F31:F41)</f>
        <v>574</v>
      </c>
      <c r="G30" s="107">
        <f>SUM(G31:G41)</f>
        <v>312</v>
      </c>
      <c r="H30" s="108"/>
      <c r="I30" s="109"/>
      <c r="J30" s="110">
        <f>SUM(J33)</f>
        <v>48</v>
      </c>
      <c r="K30" s="109">
        <f>SUM(K31:K40)</f>
        <v>306</v>
      </c>
      <c r="L30" s="110">
        <f>SUM(L39)</f>
        <v>40</v>
      </c>
      <c r="M30" s="109">
        <f>SUM(M31:M41)</f>
        <v>180</v>
      </c>
      <c r="N30" s="110"/>
      <c r="O30" s="111"/>
      <c r="P30" s="107"/>
    </row>
    <row r="31" spans="1:16" s="4" customFormat="1" x14ac:dyDescent="0.25">
      <c r="A31" s="12" t="s">
        <v>66</v>
      </c>
      <c r="B31" s="9" t="s">
        <v>89</v>
      </c>
      <c r="C31" s="134" t="s">
        <v>160</v>
      </c>
      <c r="D31" s="10">
        <f>E31+F31</f>
        <v>120</v>
      </c>
      <c r="E31" s="10">
        <f t="shared" ref="E31:E37" si="1">F31/2</f>
        <v>40</v>
      </c>
      <c r="F31" s="10">
        <v>80</v>
      </c>
      <c r="G31" s="10">
        <v>40</v>
      </c>
      <c r="H31" s="49"/>
      <c r="I31" s="65"/>
      <c r="J31" s="66"/>
      <c r="K31" s="65">
        <v>80</v>
      </c>
      <c r="L31" s="66"/>
      <c r="M31" s="65"/>
      <c r="N31" s="66"/>
      <c r="O31" s="57"/>
      <c r="P31" s="10"/>
    </row>
    <row r="32" spans="1:16" s="4" customFormat="1" x14ac:dyDescent="0.25">
      <c r="A32" s="12" t="s">
        <v>67</v>
      </c>
      <c r="B32" s="9" t="s">
        <v>116</v>
      </c>
      <c r="C32" s="134" t="s">
        <v>53</v>
      </c>
      <c r="D32" s="10">
        <f t="shared" ref="D32:D37" si="2">E32+F32</f>
        <v>72</v>
      </c>
      <c r="E32" s="10">
        <f t="shared" si="1"/>
        <v>24</v>
      </c>
      <c r="F32" s="10">
        <v>48</v>
      </c>
      <c r="G32" s="10">
        <v>24</v>
      </c>
      <c r="H32" s="49"/>
      <c r="I32" s="65"/>
      <c r="J32" s="66"/>
      <c r="K32" s="65">
        <v>48</v>
      </c>
      <c r="L32" s="66"/>
      <c r="M32" s="65"/>
      <c r="N32" s="66"/>
      <c r="O32" s="57"/>
      <c r="P32" s="10"/>
    </row>
    <row r="33" spans="1:16" s="4" customFormat="1" x14ac:dyDescent="0.25">
      <c r="A33" s="12" t="s">
        <v>68</v>
      </c>
      <c r="B33" s="9" t="s">
        <v>117</v>
      </c>
      <c r="C33" s="134" t="s">
        <v>53</v>
      </c>
      <c r="D33" s="10">
        <f t="shared" si="2"/>
        <v>72</v>
      </c>
      <c r="E33" s="10">
        <f t="shared" si="1"/>
        <v>24</v>
      </c>
      <c r="F33" s="10">
        <v>48</v>
      </c>
      <c r="G33" s="10">
        <v>24</v>
      </c>
      <c r="H33" s="49"/>
      <c r="I33" s="65"/>
      <c r="J33" s="66">
        <v>48</v>
      </c>
      <c r="K33" s="65"/>
      <c r="L33" s="66"/>
      <c r="M33" s="65"/>
      <c r="N33" s="66"/>
      <c r="O33" s="57"/>
      <c r="P33" s="10"/>
    </row>
    <row r="34" spans="1:16" s="4" customFormat="1" ht="25.5" x14ac:dyDescent="0.25">
      <c r="A34" s="12" t="s">
        <v>69</v>
      </c>
      <c r="B34" s="9" t="s">
        <v>118</v>
      </c>
      <c r="C34" s="134" t="s">
        <v>53</v>
      </c>
      <c r="D34" s="10">
        <f>E34+F34</f>
        <v>48</v>
      </c>
      <c r="E34" s="10">
        <f>F34/2</f>
        <v>16</v>
      </c>
      <c r="F34" s="10">
        <v>32</v>
      </c>
      <c r="G34" s="10">
        <v>20</v>
      </c>
      <c r="H34" s="49"/>
      <c r="I34" s="65"/>
      <c r="J34" s="66"/>
      <c r="K34" s="65">
        <v>32</v>
      </c>
      <c r="L34" s="66"/>
      <c r="M34" s="65"/>
      <c r="N34" s="66"/>
      <c r="O34" s="57"/>
      <c r="P34" s="10"/>
    </row>
    <row r="35" spans="1:16" s="4" customFormat="1" x14ac:dyDescent="0.25">
      <c r="A35" s="12" t="s">
        <v>70</v>
      </c>
      <c r="B35" s="9" t="s">
        <v>119</v>
      </c>
      <c r="C35" s="134" t="s">
        <v>53</v>
      </c>
      <c r="D35" s="10">
        <f>E35+F35</f>
        <v>72</v>
      </c>
      <c r="E35" s="10">
        <f>F35/2</f>
        <v>24</v>
      </c>
      <c r="F35" s="10">
        <v>48</v>
      </c>
      <c r="G35" s="10">
        <v>24</v>
      </c>
      <c r="H35" s="49"/>
      <c r="I35" s="65"/>
      <c r="J35" s="66"/>
      <c r="K35" s="65">
        <v>48</v>
      </c>
      <c r="L35" s="66"/>
      <c r="M35" s="65"/>
      <c r="N35" s="66"/>
      <c r="O35" s="57"/>
      <c r="P35" s="10"/>
    </row>
    <row r="36" spans="1:16" s="4" customFormat="1" ht="25.5" x14ac:dyDescent="0.25">
      <c r="A36" s="12" t="s">
        <v>71</v>
      </c>
      <c r="B36" s="9" t="s">
        <v>120</v>
      </c>
      <c r="C36" s="134" t="s">
        <v>53</v>
      </c>
      <c r="D36" s="10">
        <f t="shared" si="2"/>
        <v>48</v>
      </c>
      <c r="E36" s="10">
        <f t="shared" si="1"/>
        <v>16</v>
      </c>
      <c r="F36" s="10">
        <v>32</v>
      </c>
      <c r="G36" s="10">
        <v>20</v>
      </c>
      <c r="H36" s="49"/>
      <c r="I36" s="65"/>
      <c r="J36" s="66"/>
      <c r="K36" s="65">
        <v>32</v>
      </c>
      <c r="L36" s="66"/>
      <c r="M36" s="65"/>
      <c r="N36" s="66"/>
      <c r="O36" s="57"/>
      <c r="P36" s="10"/>
    </row>
    <row r="37" spans="1:16" s="4" customFormat="1" x14ac:dyDescent="0.25">
      <c r="A37" s="12" t="s">
        <v>72</v>
      </c>
      <c r="B37" s="9" t="s">
        <v>121</v>
      </c>
      <c r="C37" s="134" t="s">
        <v>160</v>
      </c>
      <c r="D37" s="10">
        <f t="shared" si="2"/>
        <v>99</v>
      </c>
      <c r="E37" s="10">
        <f t="shared" si="1"/>
        <v>33</v>
      </c>
      <c r="F37" s="10">
        <v>66</v>
      </c>
      <c r="G37" s="10">
        <v>36</v>
      </c>
      <c r="H37" s="49"/>
      <c r="I37" s="65"/>
      <c r="J37" s="66"/>
      <c r="K37" s="65">
        <v>66</v>
      </c>
      <c r="L37" s="66"/>
      <c r="M37" s="65"/>
      <c r="N37" s="66"/>
      <c r="O37" s="57"/>
      <c r="P37" s="10"/>
    </row>
    <row r="38" spans="1:16" s="4" customFormat="1" x14ac:dyDescent="0.25">
      <c r="A38" s="12" t="s">
        <v>73</v>
      </c>
      <c r="B38" s="9" t="s">
        <v>122</v>
      </c>
      <c r="C38" s="134" t="s">
        <v>53</v>
      </c>
      <c r="D38" s="10">
        <f>E38+F38</f>
        <v>96</v>
      </c>
      <c r="E38" s="10">
        <v>32</v>
      </c>
      <c r="F38" s="10">
        <v>64</v>
      </c>
      <c r="G38" s="10">
        <v>32</v>
      </c>
      <c r="H38" s="49"/>
      <c r="I38" s="65"/>
      <c r="J38" s="66"/>
      <c r="K38" s="65"/>
      <c r="L38" s="66"/>
      <c r="M38" s="65">
        <v>64</v>
      </c>
      <c r="N38" s="66"/>
      <c r="O38" s="57"/>
      <c r="P38" s="10"/>
    </row>
    <row r="39" spans="1:16" s="4" customFormat="1" x14ac:dyDescent="0.25">
      <c r="A39" s="12" t="s">
        <v>74</v>
      </c>
      <c r="B39" s="9" t="s">
        <v>123</v>
      </c>
      <c r="C39" s="134" t="s">
        <v>53</v>
      </c>
      <c r="D39" s="10">
        <f>E39+F39</f>
        <v>60</v>
      </c>
      <c r="E39" s="10">
        <v>20</v>
      </c>
      <c r="F39" s="10">
        <v>40</v>
      </c>
      <c r="G39" s="10">
        <v>20</v>
      </c>
      <c r="H39" s="49"/>
      <c r="I39" s="65"/>
      <c r="J39" s="66"/>
      <c r="K39" s="65"/>
      <c r="L39" s="66">
        <v>40</v>
      </c>
      <c r="M39" s="65"/>
      <c r="N39" s="66"/>
      <c r="O39" s="57"/>
      <c r="P39" s="10"/>
    </row>
    <row r="40" spans="1:16" s="4" customFormat="1" ht="25.5" x14ac:dyDescent="0.25">
      <c r="A40" s="33" t="s">
        <v>124</v>
      </c>
      <c r="B40" s="9" t="s">
        <v>125</v>
      </c>
      <c r="C40" s="134" t="s">
        <v>53</v>
      </c>
      <c r="D40" s="34">
        <f>E40+F40</f>
        <v>72</v>
      </c>
      <c r="E40" s="34">
        <v>24</v>
      </c>
      <c r="F40" s="34">
        <v>48</v>
      </c>
      <c r="G40" s="34">
        <v>24</v>
      </c>
      <c r="H40" s="49"/>
      <c r="I40" s="65"/>
      <c r="J40" s="66"/>
      <c r="K40" s="65"/>
      <c r="L40" s="66"/>
      <c r="M40" s="65">
        <v>48</v>
      </c>
      <c r="N40" s="66"/>
      <c r="O40" s="57"/>
      <c r="P40" s="34"/>
    </row>
    <row r="41" spans="1:16" s="4" customFormat="1" x14ac:dyDescent="0.25">
      <c r="A41" s="33" t="s">
        <v>126</v>
      </c>
      <c r="B41" s="9" t="s">
        <v>75</v>
      </c>
      <c r="C41" s="134" t="s">
        <v>53</v>
      </c>
      <c r="D41" s="34">
        <f>E41+F41</f>
        <v>102</v>
      </c>
      <c r="E41" s="34">
        <f>F41/2</f>
        <v>34</v>
      </c>
      <c r="F41" s="34">
        <v>68</v>
      </c>
      <c r="G41" s="34">
        <v>48</v>
      </c>
      <c r="H41" s="49"/>
      <c r="I41" s="65"/>
      <c r="J41" s="66"/>
      <c r="K41" s="65"/>
      <c r="L41" s="66"/>
      <c r="M41" s="65">
        <v>68</v>
      </c>
      <c r="N41" s="66"/>
      <c r="O41" s="57"/>
      <c r="P41" s="34"/>
    </row>
    <row r="42" spans="1:16" s="4" customFormat="1" x14ac:dyDescent="0.25">
      <c r="A42" s="104" t="s">
        <v>76</v>
      </c>
      <c r="B42" s="105" t="s">
        <v>77</v>
      </c>
      <c r="C42" s="106" t="s">
        <v>162</v>
      </c>
      <c r="D42" s="107">
        <f>SUM(D43,D49,D56,D75,)</f>
        <v>2010</v>
      </c>
      <c r="E42" s="107">
        <f>SUM(E43,E49,E56,E75,)</f>
        <v>550</v>
      </c>
      <c r="F42" s="107">
        <f>SUM(F43,F49,F56,F75,)</f>
        <v>1460</v>
      </c>
      <c r="G42" s="107">
        <f>SUM(G43,G49,G56,G75,)</f>
        <v>538</v>
      </c>
      <c r="H42" s="108"/>
      <c r="I42" s="109"/>
      <c r="J42" s="110"/>
      <c r="K42" s="109">
        <f>SUM(K43)</f>
        <v>62</v>
      </c>
      <c r="L42" s="110">
        <f>SUM(L43,L49,)</f>
        <v>638</v>
      </c>
      <c r="M42" s="109">
        <f>SUM(M49,M56,M75,)</f>
        <v>368</v>
      </c>
      <c r="N42" s="110">
        <f>SUM(N49,N56,N75,)</f>
        <v>392</v>
      </c>
      <c r="O42" s="111"/>
      <c r="P42" s="107"/>
    </row>
    <row r="43" spans="1:16" s="4" customFormat="1" ht="51" x14ac:dyDescent="0.25">
      <c r="A43" s="18" t="s">
        <v>78</v>
      </c>
      <c r="B43" s="19" t="s">
        <v>128</v>
      </c>
      <c r="C43" s="20" t="s">
        <v>79</v>
      </c>
      <c r="D43" s="21">
        <f>SUM(D44:D48)</f>
        <v>531</v>
      </c>
      <c r="E43" s="21">
        <f>SUM(E44:E48)</f>
        <v>141</v>
      </c>
      <c r="F43" s="21">
        <f>SUM(F44:F48)</f>
        <v>390</v>
      </c>
      <c r="G43" s="21">
        <f>SUM(G44:G48)</f>
        <v>140</v>
      </c>
      <c r="H43" s="53"/>
      <c r="I43" s="71"/>
      <c r="J43" s="72"/>
      <c r="K43" s="71">
        <f>SUM(K44:K48)</f>
        <v>62</v>
      </c>
      <c r="L43" s="72">
        <f>SUM(L44:L48)</f>
        <v>328</v>
      </c>
      <c r="M43" s="71"/>
      <c r="N43" s="72"/>
      <c r="O43" s="60"/>
      <c r="P43" s="21"/>
    </row>
    <row r="44" spans="1:16" s="4" customFormat="1" ht="51" x14ac:dyDescent="0.25">
      <c r="A44" s="12" t="s">
        <v>80</v>
      </c>
      <c r="B44" s="46" t="s">
        <v>129</v>
      </c>
      <c r="C44" s="184" t="s">
        <v>53</v>
      </c>
      <c r="D44" s="10">
        <v>333</v>
      </c>
      <c r="E44" s="10">
        <v>111</v>
      </c>
      <c r="F44" s="10">
        <v>222</v>
      </c>
      <c r="G44" s="10">
        <v>110</v>
      </c>
      <c r="H44" s="49"/>
      <c r="I44" s="65"/>
      <c r="J44" s="66"/>
      <c r="K44" s="65">
        <v>62</v>
      </c>
      <c r="L44" s="66">
        <v>160</v>
      </c>
      <c r="M44" s="65"/>
      <c r="N44" s="66"/>
      <c r="O44" s="57"/>
      <c r="P44" s="10"/>
    </row>
    <row r="45" spans="1:16" s="4" customFormat="1" ht="25.5" customHeight="1" x14ac:dyDescent="0.25">
      <c r="A45" s="12" t="s">
        <v>81</v>
      </c>
      <c r="B45" s="46" t="s">
        <v>130</v>
      </c>
      <c r="C45" s="185"/>
      <c r="D45" s="10">
        <v>90</v>
      </c>
      <c r="E45" s="10">
        <v>30</v>
      </c>
      <c r="F45" s="10">
        <v>60</v>
      </c>
      <c r="G45" s="10">
        <v>30</v>
      </c>
      <c r="H45" s="49"/>
      <c r="I45" s="65"/>
      <c r="J45" s="66"/>
      <c r="K45" s="65"/>
      <c r="L45" s="66">
        <v>60</v>
      </c>
      <c r="M45" s="65"/>
      <c r="N45" s="66"/>
      <c r="O45" s="57"/>
      <c r="P45" s="10"/>
    </row>
    <row r="46" spans="1:16" s="4" customFormat="1" hidden="1" x14ac:dyDescent="0.25">
      <c r="A46" s="12"/>
      <c r="B46" s="9"/>
      <c r="C46" s="13"/>
      <c r="D46" s="10"/>
      <c r="E46" s="10"/>
      <c r="F46" s="10"/>
      <c r="G46" s="10"/>
      <c r="H46" s="49"/>
      <c r="I46" s="65"/>
      <c r="J46" s="66"/>
      <c r="K46" s="65"/>
      <c r="L46" s="66"/>
      <c r="M46" s="65"/>
      <c r="N46" s="66"/>
      <c r="O46" s="57"/>
      <c r="P46" s="10"/>
    </row>
    <row r="47" spans="1:16" s="4" customFormat="1" x14ac:dyDescent="0.25">
      <c r="A47" s="22" t="s">
        <v>82</v>
      </c>
      <c r="B47" s="23" t="s">
        <v>83</v>
      </c>
      <c r="C47" s="24"/>
      <c r="D47" s="25">
        <v>36</v>
      </c>
      <c r="E47" s="25"/>
      <c r="F47" s="25">
        <v>36</v>
      </c>
      <c r="G47" s="25"/>
      <c r="H47" s="54"/>
      <c r="I47" s="73"/>
      <c r="J47" s="74"/>
      <c r="K47" s="73"/>
      <c r="L47" s="74">
        <v>36</v>
      </c>
      <c r="M47" s="73"/>
      <c r="N47" s="74"/>
      <c r="O47" s="61"/>
      <c r="P47" s="25"/>
    </row>
    <row r="48" spans="1:16" s="4" customFormat="1" x14ac:dyDescent="0.25">
      <c r="A48" s="22" t="s">
        <v>84</v>
      </c>
      <c r="B48" s="23" t="s">
        <v>85</v>
      </c>
      <c r="C48" s="24"/>
      <c r="D48" s="25">
        <v>72</v>
      </c>
      <c r="E48" s="25"/>
      <c r="F48" s="25">
        <v>72</v>
      </c>
      <c r="G48" s="25"/>
      <c r="H48" s="54"/>
      <c r="I48" s="73"/>
      <c r="J48" s="74"/>
      <c r="K48" s="73"/>
      <c r="L48" s="74">
        <v>72</v>
      </c>
      <c r="M48" s="73"/>
      <c r="N48" s="74"/>
      <c r="O48" s="61"/>
      <c r="P48" s="25"/>
    </row>
    <row r="49" spans="1:16" s="4" customFormat="1" ht="38.25" x14ac:dyDescent="0.25">
      <c r="A49" s="18" t="s">
        <v>86</v>
      </c>
      <c r="B49" s="19" t="s">
        <v>132</v>
      </c>
      <c r="C49" s="20" t="s">
        <v>79</v>
      </c>
      <c r="D49" s="21">
        <f>SUM(D50:D55)</f>
        <v>774</v>
      </c>
      <c r="E49" s="21">
        <f>SUM(E50:E55)</f>
        <v>222</v>
      </c>
      <c r="F49" s="21">
        <f>SUM(F50:F55)</f>
        <v>552</v>
      </c>
      <c r="G49" s="21">
        <f>SUM(G50:G55)</f>
        <v>212</v>
      </c>
      <c r="H49" s="53">
        <f>SUM(H51)</f>
        <v>30</v>
      </c>
      <c r="I49" s="71"/>
      <c r="J49" s="72"/>
      <c r="K49" s="71"/>
      <c r="L49" s="72">
        <f>SUM(L50:L51)</f>
        <v>310</v>
      </c>
      <c r="M49" s="71">
        <f>SUM(M53)</f>
        <v>64</v>
      </c>
      <c r="N49" s="72">
        <f>SUM(N53:N55)</f>
        <v>178</v>
      </c>
      <c r="O49" s="60"/>
      <c r="P49" s="21"/>
    </row>
    <row r="50" spans="1:16" s="4" customFormat="1" ht="51" x14ac:dyDescent="0.25">
      <c r="A50" s="12" t="s">
        <v>87</v>
      </c>
      <c r="B50" s="46" t="s">
        <v>133</v>
      </c>
      <c r="C50" s="184" t="s">
        <v>53</v>
      </c>
      <c r="D50" s="10">
        <f>E50+F50</f>
        <v>270</v>
      </c>
      <c r="E50" s="10">
        <f>F50/2</f>
        <v>90</v>
      </c>
      <c r="F50" s="10">
        <f>I50+J50+K50+L50+M50+N50+O50+P50</f>
        <v>180</v>
      </c>
      <c r="G50" s="10">
        <v>90</v>
      </c>
      <c r="H50" s="49"/>
      <c r="I50" s="65"/>
      <c r="J50" s="66"/>
      <c r="K50" s="65"/>
      <c r="L50" s="66">
        <v>180</v>
      </c>
      <c r="M50" s="65"/>
      <c r="N50" s="66"/>
      <c r="O50" s="57"/>
      <c r="P50" s="10"/>
    </row>
    <row r="51" spans="1:16" s="4" customFormat="1" ht="51" customHeight="1" x14ac:dyDescent="0.25">
      <c r="A51" s="12" t="s">
        <v>88</v>
      </c>
      <c r="B51" s="26" t="s">
        <v>134</v>
      </c>
      <c r="C51" s="185"/>
      <c r="D51" s="10">
        <f>E51+F51</f>
        <v>195</v>
      </c>
      <c r="E51" s="10">
        <f>F51/2</f>
        <v>65</v>
      </c>
      <c r="F51" s="10">
        <f>I51+J51+K51+L51+M51+N51+O51+P51</f>
        <v>130</v>
      </c>
      <c r="G51" s="10">
        <v>60</v>
      </c>
      <c r="H51" s="49">
        <v>30</v>
      </c>
      <c r="I51" s="65"/>
      <c r="J51" s="66"/>
      <c r="K51" s="65"/>
      <c r="L51" s="66">
        <v>130</v>
      </c>
      <c r="M51" s="65"/>
      <c r="N51" s="66"/>
      <c r="O51" s="57"/>
      <c r="P51" s="10"/>
    </row>
    <row r="52" spans="1:16" s="4" customFormat="1" ht="32.25" hidden="1" customHeight="1" x14ac:dyDescent="0.25">
      <c r="A52" s="12"/>
      <c r="B52" s="27"/>
      <c r="C52" s="13"/>
      <c r="D52" s="10"/>
      <c r="E52" s="10"/>
      <c r="F52" s="10"/>
      <c r="G52" s="10"/>
      <c r="H52" s="49"/>
      <c r="I52" s="65"/>
      <c r="J52" s="66"/>
      <c r="K52" s="65"/>
      <c r="L52" s="66"/>
      <c r="M52" s="65"/>
      <c r="N52" s="66"/>
      <c r="O52" s="57"/>
      <c r="P52" s="10"/>
    </row>
    <row r="53" spans="1:16" s="4" customFormat="1" ht="59.25" customHeight="1" x14ac:dyDescent="0.25">
      <c r="A53" s="33" t="s">
        <v>135</v>
      </c>
      <c r="B53" s="27" t="s">
        <v>136</v>
      </c>
      <c r="C53" s="13" t="s">
        <v>182</v>
      </c>
      <c r="D53" s="34">
        <f>E53+F53</f>
        <v>201</v>
      </c>
      <c r="E53" s="34">
        <f>F53/2</f>
        <v>67</v>
      </c>
      <c r="F53" s="34">
        <f>I53+J53+K53+L53+M53+N53+O53+P53</f>
        <v>134</v>
      </c>
      <c r="G53" s="34">
        <v>62</v>
      </c>
      <c r="H53" s="49"/>
      <c r="I53" s="65"/>
      <c r="J53" s="66"/>
      <c r="K53" s="65"/>
      <c r="L53" s="66"/>
      <c r="M53" s="65">
        <v>64</v>
      </c>
      <c r="N53" s="66">
        <v>70</v>
      </c>
      <c r="O53" s="57"/>
      <c r="P53" s="34"/>
    </row>
    <row r="54" spans="1:16" s="4" customFormat="1" ht="12.75" customHeight="1" x14ac:dyDescent="0.25">
      <c r="A54" s="22" t="s">
        <v>90</v>
      </c>
      <c r="B54" s="23" t="s">
        <v>83</v>
      </c>
      <c r="C54" s="24"/>
      <c r="D54" s="25">
        <v>36</v>
      </c>
      <c r="E54" s="25"/>
      <c r="F54" s="25">
        <v>36</v>
      </c>
      <c r="G54" s="25"/>
      <c r="H54" s="54"/>
      <c r="I54" s="73"/>
      <c r="J54" s="74"/>
      <c r="K54" s="73"/>
      <c r="L54" s="74"/>
      <c r="M54" s="73"/>
      <c r="N54" s="74">
        <v>36</v>
      </c>
      <c r="O54" s="61"/>
      <c r="P54" s="25"/>
    </row>
    <row r="55" spans="1:16" s="4" customFormat="1" x14ac:dyDescent="0.25">
      <c r="A55" s="22" t="s">
        <v>91</v>
      </c>
      <c r="B55" s="23" t="s">
        <v>85</v>
      </c>
      <c r="C55" s="24"/>
      <c r="D55" s="25">
        <f>F55</f>
        <v>72</v>
      </c>
      <c r="E55" s="25"/>
      <c r="F55" s="25">
        <f>I55+J55+K55+L55+M55+N55+O55+P55</f>
        <v>72</v>
      </c>
      <c r="G55" s="25"/>
      <c r="H55" s="54"/>
      <c r="I55" s="73"/>
      <c r="J55" s="74"/>
      <c r="K55" s="73"/>
      <c r="L55" s="74"/>
      <c r="M55" s="73"/>
      <c r="N55" s="74">
        <v>72</v>
      </c>
      <c r="O55" s="61"/>
      <c r="P55" s="25"/>
    </row>
    <row r="56" spans="1:16" s="4" customFormat="1" ht="51" x14ac:dyDescent="0.25">
      <c r="A56" s="18" t="s">
        <v>92</v>
      </c>
      <c r="B56" s="19" t="s">
        <v>137</v>
      </c>
      <c r="C56" s="20" t="s">
        <v>79</v>
      </c>
      <c r="D56" s="21">
        <f>SUM(D57:D62)</f>
        <v>354</v>
      </c>
      <c r="E56" s="21">
        <f>SUM(E57:E62)</f>
        <v>94</v>
      </c>
      <c r="F56" s="21">
        <f>SUM(F57:F62)</f>
        <v>260</v>
      </c>
      <c r="G56" s="21">
        <f>SUM(G57:G62)</f>
        <v>94</v>
      </c>
      <c r="H56" s="53"/>
      <c r="I56" s="71"/>
      <c r="J56" s="72"/>
      <c r="K56" s="71"/>
      <c r="L56" s="72"/>
      <c r="M56" s="71">
        <f>SUM(M57:M62)</f>
        <v>224</v>
      </c>
      <c r="N56" s="72">
        <v>36</v>
      </c>
      <c r="O56" s="60"/>
      <c r="P56" s="21"/>
    </row>
    <row r="57" spans="1:16" s="4" customFormat="1" ht="27.75" customHeight="1" x14ac:dyDescent="0.25">
      <c r="A57" s="12" t="s">
        <v>93</v>
      </c>
      <c r="B57" s="46" t="s">
        <v>138</v>
      </c>
      <c r="C57" s="13" t="s">
        <v>53</v>
      </c>
      <c r="D57" s="10">
        <f>E57+F57</f>
        <v>186</v>
      </c>
      <c r="E57" s="10">
        <f>F57/2</f>
        <v>62</v>
      </c>
      <c r="F57" s="10">
        <f>I57+J57+K57+L57+M57+N57+O57+P57</f>
        <v>124</v>
      </c>
      <c r="G57" s="10">
        <v>62</v>
      </c>
      <c r="H57" s="49"/>
      <c r="I57" s="65"/>
      <c r="J57" s="66"/>
      <c r="K57" s="65"/>
      <c r="L57" s="66"/>
      <c r="M57" s="65">
        <v>124</v>
      </c>
      <c r="N57" s="66"/>
      <c r="O57" s="57"/>
      <c r="P57" s="10"/>
    </row>
    <row r="58" spans="1:16" s="4" customFormat="1" hidden="1" x14ac:dyDescent="0.25">
      <c r="A58" s="12"/>
      <c r="B58" s="27"/>
      <c r="C58" s="13"/>
      <c r="D58" s="10"/>
      <c r="E58" s="10"/>
      <c r="F58" s="10"/>
      <c r="G58" s="10"/>
      <c r="H58" s="49"/>
      <c r="I58" s="65"/>
      <c r="J58" s="66"/>
      <c r="K58" s="65"/>
      <c r="L58" s="66"/>
      <c r="M58" s="65"/>
      <c r="N58" s="66"/>
      <c r="O58" s="57"/>
      <c r="P58" s="10"/>
    </row>
    <row r="59" spans="1:16" s="4" customFormat="1" ht="28.5" hidden="1" customHeight="1" x14ac:dyDescent="0.25">
      <c r="A59" s="12"/>
      <c r="B59" s="27"/>
      <c r="C59" s="13"/>
      <c r="D59" s="10"/>
      <c r="E59" s="10"/>
      <c r="F59" s="10"/>
      <c r="G59" s="10"/>
      <c r="H59" s="49"/>
      <c r="I59" s="65"/>
      <c r="J59" s="66"/>
      <c r="K59" s="65"/>
      <c r="L59" s="66"/>
      <c r="M59" s="65"/>
      <c r="N59" s="66"/>
      <c r="O59" s="57"/>
      <c r="P59" s="10"/>
    </row>
    <row r="60" spans="1:16" s="4" customFormat="1" ht="28.5" customHeight="1" x14ac:dyDescent="0.25">
      <c r="A60" s="33" t="s">
        <v>139</v>
      </c>
      <c r="B60" s="27" t="s">
        <v>140</v>
      </c>
      <c r="C60" s="13" t="s">
        <v>53</v>
      </c>
      <c r="D60" s="34">
        <f>E60+F60</f>
        <v>96</v>
      </c>
      <c r="E60" s="34">
        <v>32</v>
      </c>
      <c r="F60" s="34">
        <f>I60+J60+K60+L60+M60+N60+O60+P60</f>
        <v>64</v>
      </c>
      <c r="G60" s="34">
        <v>32</v>
      </c>
      <c r="H60" s="49"/>
      <c r="I60" s="65"/>
      <c r="J60" s="66"/>
      <c r="K60" s="65"/>
      <c r="L60" s="66"/>
      <c r="M60" s="65">
        <v>64</v>
      </c>
      <c r="N60" s="66"/>
      <c r="O60" s="57"/>
      <c r="P60" s="34"/>
    </row>
    <row r="61" spans="1:16" s="4" customFormat="1" ht="12.75" customHeight="1" x14ac:dyDescent="0.25">
      <c r="A61" s="22" t="s">
        <v>94</v>
      </c>
      <c r="B61" s="23" t="s">
        <v>83</v>
      </c>
      <c r="C61" s="24"/>
      <c r="D61" s="25">
        <f>F61</f>
        <v>36</v>
      </c>
      <c r="E61" s="25"/>
      <c r="F61" s="25">
        <f>I61+J61+K61+L61+M61+N61+O61+P61</f>
        <v>36</v>
      </c>
      <c r="G61" s="25"/>
      <c r="H61" s="54"/>
      <c r="I61" s="73"/>
      <c r="J61" s="74"/>
      <c r="K61" s="73"/>
      <c r="L61" s="74"/>
      <c r="M61" s="73">
        <v>36</v>
      </c>
      <c r="N61" s="74"/>
      <c r="O61" s="61"/>
      <c r="P61" s="25"/>
    </row>
    <row r="62" spans="1:16" s="4" customFormat="1" x14ac:dyDescent="0.25">
      <c r="A62" s="22" t="s">
        <v>95</v>
      </c>
      <c r="B62" s="23" t="s">
        <v>85</v>
      </c>
      <c r="C62" s="24"/>
      <c r="D62" s="25">
        <f>F62</f>
        <v>36</v>
      </c>
      <c r="E62" s="25"/>
      <c r="F62" s="25">
        <f>I62+J62+K62+L62+M62+N62+O62+P62</f>
        <v>36</v>
      </c>
      <c r="G62" s="25"/>
      <c r="H62" s="54"/>
      <c r="I62" s="73"/>
      <c r="J62" s="74"/>
      <c r="K62" s="73"/>
      <c r="L62" s="74"/>
      <c r="M62" s="73"/>
      <c r="N62" s="74">
        <v>36</v>
      </c>
      <c r="O62" s="61"/>
      <c r="P62" s="25"/>
    </row>
    <row r="63" spans="1:16" s="4" customFormat="1" hidden="1" x14ac:dyDescent="0.25">
      <c r="A63" s="28"/>
      <c r="B63" s="5"/>
      <c r="C63" s="29"/>
      <c r="D63" s="7"/>
      <c r="E63" s="7"/>
      <c r="F63" s="7"/>
      <c r="G63" s="7"/>
      <c r="H63" s="50"/>
      <c r="I63" s="63"/>
      <c r="J63" s="64"/>
      <c r="K63" s="63"/>
      <c r="L63" s="64"/>
      <c r="M63" s="63"/>
      <c r="N63" s="64"/>
      <c r="O63" s="56"/>
      <c r="P63" s="7"/>
    </row>
    <row r="64" spans="1:16" s="4" customFormat="1" hidden="1" x14ac:dyDescent="0.25">
      <c r="A64" s="12"/>
      <c r="B64" s="9"/>
      <c r="C64" s="13"/>
      <c r="D64" s="10"/>
      <c r="E64" s="10"/>
      <c r="F64" s="10"/>
      <c r="G64" s="10"/>
      <c r="H64" s="49"/>
      <c r="I64" s="65"/>
      <c r="J64" s="66"/>
      <c r="K64" s="65"/>
      <c r="L64" s="66"/>
      <c r="M64" s="65"/>
      <c r="N64" s="66"/>
      <c r="O64" s="57"/>
      <c r="P64" s="10"/>
    </row>
    <row r="65" spans="1:16" s="4" customFormat="1" hidden="1" x14ac:dyDescent="0.25">
      <c r="A65" s="12"/>
      <c r="B65" s="9"/>
      <c r="C65" s="13"/>
      <c r="D65" s="10"/>
      <c r="E65" s="10"/>
      <c r="F65" s="10"/>
      <c r="G65" s="10"/>
      <c r="H65" s="49"/>
      <c r="I65" s="65"/>
      <c r="J65" s="66"/>
      <c r="K65" s="65"/>
      <c r="L65" s="66"/>
      <c r="M65" s="65"/>
      <c r="N65" s="66"/>
      <c r="O65" s="57"/>
      <c r="P65" s="10"/>
    </row>
    <row r="66" spans="1:16" s="4" customFormat="1" hidden="1" x14ac:dyDescent="0.25">
      <c r="A66" s="12"/>
      <c r="B66" s="9"/>
      <c r="C66" s="13"/>
      <c r="D66" s="10"/>
      <c r="E66" s="10"/>
      <c r="F66" s="10"/>
      <c r="G66" s="10"/>
      <c r="H66" s="49"/>
      <c r="I66" s="65"/>
      <c r="J66" s="66"/>
      <c r="K66" s="65"/>
      <c r="L66" s="66"/>
      <c r="M66" s="65"/>
      <c r="N66" s="66"/>
      <c r="O66" s="57"/>
      <c r="P66" s="10"/>
    </row>
    <row r="67" spans="1:16" s="4" customFormat="1" hidden="1" x14ac:dyDescent="0.25">
      <c r="A67" s="12"/>
      <c r="B67" s="9"/>
      <c r="C67" s="13"/>
      <c r="D67" s="10"/>
      <c r="E67" s="10"/>
      <c r="F67" s="10"/>
      <c r="G67" s="10"/>
      <c r="H67" s="49"/>
      <c r="I67" s="65"/>
      <c r="J67" s="66"/>
      <c r="K67" s="65"/>
      <c r="L67" s="66"/>
      <c r="M67" s="65"/>
      <c r="N67" s="66"/>
      <c r="O67" s="57"/>
      <c r="P67" s="10"/>
    </row>
    <row r="68" spans="1:16" s="4" customFormat="1" hidden="1" x14ac:dyDescent="0.25">
      <c r="A68" s="12"/>
      <c r="B68" s="9"/>
      <c r="C68" s="13"/>
      <c r="D68" s="10"/>
      <c r="E68" s="10"/>
      <c r="F68" s="10"/>
      <c r="G68" s="10"/>
      <c r="H68" s="49"/>
      <c r="I68" s="65"/>
      <c r="J68" s="66"/>
      <c r="K68" s="65"/>
      <c r="L68" s="66"/>
      <c r="M68" s="65"/>
      <c r="N68" s="66"/>
      <c r="O68" s="57"/>
      <c r="P68" s="10"/>
    </row>
    <row r="69" spans="1:16" s="4" customFormat="1" hidden="1" x14ac:dyDescent="0.25">
      <c r="A69" s="22"/>
      <c r="B69" s="23"/>
      <c r="C69" s="24"/>
      <c r="D69" s="25"/>
      <c r="E69" s="25"/>
      <c r="F69" s="25"/>
      <c r="G69" s="25"/>
      <c r="H69" s="54"/>
      <c r="I69" s="73"/>
      <c r="J69" s="74"/>
      <c r="K69" s="73"/>
      <c r="L69" s="74"/>
      <c r="M69" s="73"/>
      <c r="N69" s="74"/>
      <c r="O69" s="61"/>
      <c r="P69" s="25"/>
    </row>
    <row r="70" spans="1:16" s="4" customFormat="1" hidden="1" x14ac:dyDescent="0.25">
      <c r="A70" s="22"/>
      <c r="B70" s="23"/>
      <c r="C70" s="24"/>
      <c r="D70" s="25"/>
      <c r="E70" s="25"/>
      <c r="F70" s="25"/>
      <c r="G70" s="25"/>
      <c r="H70" s="54"/>
      <c r="I70" s="73"/>
      <c r="J70" s="74"/>
      <c r="K70" s="73"/>
      <c r="L70" s="74"/>
      <c r="M70" s="73"/>
      <c r="N70" s="74"/>
      <c r="O70" s="61"/>
      <c r="P70" s="25"/>
    </row>
    <row r="71" spans="1:16" s="4" customFormat="1" ht="38.25" hidden="1" customHeight="1" x14ac:dyDescent="0.25">
      <c r="A71" s="28"/>
      <c r="B71" s="30"/>
      <c r="C71" s="29"/>
      <c r="D71" s="7"/>
      <c r="E71" s="7"/>
      <c r="F71" s="7"/>
      <c r="G71" s="7"/>
      <c r="H71" s="50"/>
      <c r="I71" s="63"/>
      <c r="J71" s="64"/>
      <c r="K71" s="63"/>
      <c r="L71" s="64"/>
      <c r="M71" s="63"/>
      <c r="N71" s="64"/>
      <c r="O71" s="56"/>
      <c r="P71" s="7"/>
    </row>
    <row r="72" spans="1:16" s="4" customFormat="1" hidden="1" x14ac:dyDescent="0.25">
      <c r="A72" s="12"/>
      <c r="B72" s="27"/>
      <c r="C72" s="13"/>
      <c r="D72" s="10"/>
      <c r="E72" s="10"/>
      <c r="F72" s="10"/>
      <c r="G72" s="10"/>
      <c r="H72" s="49"/>
      <c r="I72" s="65"/>
      <c r="J72" s="66"/>
      <c r="K72" s="65"/>
      <c r="L72" s="66"/>
      <c r="M72" s="65"/>
      <c r="N72" s="66"/>
      <c r="O72" s="57"/>
      <c r="P72" s="10"/>
    </row>
    <row r="73" spans="1:16" s="4" customFormat="1" hidden="1" x14ac:dyDescent="0.25">
      <c r="A73" s="22"/>
      <c r="B73" s="23"/>
      <c r="C73" s="24"/>
      <c r="D73" s="25"/>
      <c r="E73" s="25"/>
      <c r="F73" s="25"/>
      <c r="G73" s="25"/>
      <c r="H73" s="54"/>
      <c r="I73" s="73"/>
      <c r="J73" s="74"/>
      <c r="K73" s="73"/>
      <c r="L73" s="74"/>
      <c r="M73" s="73"/>
      <c r="N73" s="74"/>
      <c r="O73" s="61"/>
      <c r="P73" s="25"/>
    </row>
    <row r="74" spans="1:16" s="4" customFormat="1" hidden="1" x14ac:dyDescent="0.25">
      <c r="A74" s="22"/>
      <c r="B74" s="23"/>
      <c r="C74" s="24"/>
      <c r="D74" s="25"/>
      <c r="E74" s="25"/>
      <c r="F74" s="25"/>
      <c r="G74" s="25"/>
      <c r="H74" s="54"/>
      <c r="I74" s="73"/>
      <c r="J74" s="74"/>
      <c r="K74" s="73"/>
      <c r="L74" s="74"/>
      <c r="M74" s="73"/>
      <c r="N74" s="74"/>
      <c r="O74" s="61"/>
      <c r="P74" s="25"/>
    </row>
    <row r="75" spans="1:16" s="4" customFormat="1" ht="38.25" x14ac:dyDescent="0.25">
      <c r="A75" s="18" t="s">
        <v>141</v>
      </c>
      <c r="B75" s="88" t="s">
        <v>142</v>
      </c>
      <c r="C75" s="20" t="s">
        <v>79</v>
      </c>
      <c r="D75" s="112">
        <f>SUM(D76:D78)</f>
        <v>351</v>
      </c>
      <c r="E75" s="112">
        <f>SUM(E76)</f>
        <v>93</v>
      </c>
      <c r="F75" s="112">
        <f>SUM(F76:F78)</f>
        <v>258</v>
      </c>
      <c r="G75" s="112">
        <f>SUM(G76)</f>
        <v>92</v>
      </c>
      <c r="H75" s="113">
        <f>SUM(H76)</f>
        <v>20</v>
      </c>
      <c r="I75" s="114"/>
      <c r="J75" s="115"/>
      <c r="K75" s="114"/>
      <c r="L75" s="115"/>
      <c r="M75" s="114">
        <f>SUM(M76)</f>
        <v>80</v>
      </c>
      <c r="N75" s="115">
        <f>SUM(N76:N78)</f>
        <v>178</v>
      </c>
      <c r="O75" s="116"/>
      <c r="P75" s="112"/>
    </row>
    <row r="76" spans="1:16" s="4" customFormat="1" ht="38.25" x14ac:dyDescent="0.25">
      <c r="A76" s="33" t="s">
        <v>143</v>
      </c>
      <c r="B76" s="46" t="s">
        <v>144</v>
      </c>
      <c r="C76" s="13" t="s">
        <v>183</v>
      </c>
      <c r="D76" s="34">
        <f>E76+F76</f>
        <v>279</v>
      </c>
      <c r="E76" s="34">
        <v>93</v>
      </c>
      <c r="F76" s="34">
        <f>I76+J76+K76+L76+M76+N76+O76+P76</f>
        <v>186</v>
      </c>
      <c r="G76" s="34">
        <v>92</v>
      </c>
      <c r="H76" s="120">
        <v>20</v>
      </c>
      <c r="I76" s="73"/>
      <c r="J76" s="74"/>
      <c r="K76" s="73"/>
      <c r="L76" s="74"/>
      <c r="M76" s="65">
        <v>80</v>
      </c>
      <c r="N76" s="66">
        <v>106</v>
      </c>
      <c r="O76" s="61"/>
      <c r="P76" s="25"/>
    </row>
    <row r="77" spans="1:16" s="4" customFormat="1" x14ac:dyDescent="0.25">
      <c r="A77" s="33" t="s">
        <v>145</v>
      </c>
      <c r="B77" s="23" t="s">
        <v>83</v>
      </c>
      <c r="C77" s="24"/>
      <c r="D77" s="25">
        <f>F77</f>
        <v>36</v>
      </c>
      <c r="E77" s="25"/>
      <c r="F77" s="25">
        <f>I77+J77+K77+L77+M77+N77+O77+P77</f>
        <v>36</v>
      </c>
      <c r="G77" s="25"/>
      <c r="H77" s="54"/>
      <c r="I77" s="73"/>
      <c r="J77" s="74"/>
      <c r="K77" s="73"/>
      <c r="L77" s="74"/>
      <c r="M77" s="73"/>
      <c r="N77" s="74">
        <v>36</v>
      </c>
      <c r="O77" s="61"/>
      <c r="P77" s="25"/>
    </row>
    <row r="78" spans="1:16" s="4" customFormat="1" x14ac:dyDescent="0.25">
      <c r="A78" s="22" t="s">
        <v>146</v>
      </c>
      <c r="B78" s="23" t="s">
        <v>85</v>
      </c>
      <c r="C78" s="24"/>
      <c r="D78" s="25">
        <f>F78</f>
        <v>36</v>
      </c>
      <c r="E78" s="25"/>
      <c r="F78" s="25">
        <f>I78+J78+K78+L78+M78+N78+O78+P78</f>
        <v>36</v>
      </c>
      <c r="G78" s="25"/>
      <c r="H78" s="54"/>
      <c r="I78" s="73"/>
      <c r="J78" s="74"/>
      <c r="K78" s="73"/>
      <c r="L78" s="74"/>
      <c r="M78" s="73"/>
      <c r="N78" s="74">
        <v>36</v>
      </c>
      <c r="O78" s="61"/>
      <c r="P78" s="25"/>
    </row>
    <row r="79" spans="1:16" s="4" customFormat="1" x14ac:dyDescent="0.25">
      <c r="A79" s="155" t="s">
        <v>96</v>
      </c>
      <c r="B79" s="155"/>
      <c r="C79" s="126" t="s">
        <v>180</v>
      </c>
      <c r="D79" s="32">
        <f>SUM(D5,D21,D26,D29,)</f>
        <v>5652</v>
      </c>
      <c r="E79" s="32">
        <f>SUM(E6:E78)</f>
        <v>4213</v>
      </c>
      <c r="F79" s="32">
        <f>SUM(F5,F21,F26,F29,)</f>
        <v>3888</v>
      </c>
      <c r="G79" s="32">
        <f>SUM(G5,G21,G26,G29,)</f>
        <v>1651</v>
      </c>
      <c r="H79" s="55">
        <f>SUM(H6:H78)</f>
        <v>150</v>
      </c>
      <c r="I79" s="75">
        <f>SUM(I6:I78)</f>
        <v>594</v>
      </c>
      <c r="J79" s="76">
        <v>810</v>
      </c>
      <c r="K79" s="75">
        <v>576</v>
      </c>
      <c r="L79" s="76">
        <v>828</v>
      </c>
      <c r="M79" s="75">
        <f>SUM(M42,M30,M21,)</f>
        <v>612</v>
      </c>
      <c r="N79" s="76">
        <f>SUM(N21,N29,)</f>
        <v>468</v>
      </c>
      <c r="O79" s="62"/>
      <c r="P79" s="32"/>
    </row>
    <row r="80" spans="1:16" s="4" customFormat="1" x14ac:dyDescent="0.25">
      <c r="A80" s="87"/>
      <c r="B80" s="87"/>
      <c r="C80" s="31"/>
      <c r="D80" s="32">
        <v>5292</v>
      </c>
      <c r="E80" s="32">
        <f>E79</f>
        <v>4213</v>
      </c>
      <c r="F80" s="32">
        <v>3528</v>
      </c>
      <c r="G80" s="32"/>
      <c r="H80" s="55"/>
      <c r="I80" s="75">
        <v>594</v>
      </c>
      <c r="J80" s="76">
        <v>810</v>
      </c>
      <c r="K80" s="75">
        <v>576</v>
      </c>
      <c r="L80" s="76">
        <v>720</v>
      </c>
      <c r="M80" s="75">
        <v>576</v>
      </c>
      <c r="N80" s="76">
        <v>252</v>
      </c>
      <c r="O80" s="62"/>
      <c r="P80" s="32"/>
    </row>
    <row r="81" spans="1:16" s="4" customFormat="1" x14ac:dyDescent="0.25">
      <c r="A81" s="28" t="s">
        <v>97</v>
      </c>
      <c r="B81" s="5" t="s">
        <v>98</v>
      </c>
      <c r="C81" s="29"/>
      <c r="D81" s="7"/>
      <c r="E81" s="7"/>
      <c r="F81" s="7"/>
      <c r="G81" s="7"/>
      <c r="H81" s="50"/>
      <c r="I81" s="63"/>
      <c r="J81" s="64"/>
      <c r="K81" s="63"/>
      <c r="L81" s="64"/>
      <c r="M81" s="63"/>
      <c r="N81" s="43" t="s">
        <v>149</v>
      </c>
      <c r="O81" s="56"/>
      <c r="P81" s="7"/>
    </row>
    <row r="82" spans="1:16" s="4" customFormat="1" ht="25.5" x14ac:dyDescent="0.25">
      <c r="A82" s="28" t="s">
        <v>99</v>
      </c>
      <c r="B82" s="5" t="s">
        <v>100</v>
      </c>
      <c r="C82" s="13"/>
      <c r="D82" s="10"/>
      <c r="E82" s="10"/>
      <c r="F82" s="10"/>
      <c r="G82" s="10"/>
      <c r="H82" s="49"/>
      <c r="I82" s="65"/>
      <c r="J82" s="66"/>
      <c r="K82" s="65"/>
      <c r="L82" s="66"/>
      <c r="M82" s="65"/>
      <c r="N82" s="119" t="s">
        <v>150</v>
      </c>
      <c r="O82" s="57"/>
      <c r="P82" s="7"/>
    </row>
    <row r="83" spans="1:16" s="4" customFormat="1" x14ac:dyDescent="0.25">
      <c r="A83" s="156" t="s">
        <v>159</v>
      </c>
      <c r="B83" s="157"/>
      <c r="C83" s="157"/>
      <c r="D83" s="157"/>
      <c r="E83" s="158"/>
      <c r="F83" s="159" t="s">
        <v>101</v>
      </c>
      <c r="G83" s="149" t="s">
        <v>102</v>
      </c>
      <c r="H83" s="150"/>
      <c r="I83" s="117">
        <v>594</v>
      </c>
      <c r="J83" s="118">
        <v>810</v>
      </c>
      <c r="K83" s="117">
        <v>576</v>
      </c>
      <c r="L83" s="118">
        <v>720</v>
      </c>
      <c r="M83" s="117">
        <v>576</v>
      </c>
      <c r="N83" s="118">
        <v>252</v>
      </c>
      <c r="O83" s="57"/>
      <c r="P83" s="10"/>
    </row>
    <row r="84" spans="1:16" s="4" customFormat="1" x14ac:dyDescent="0.25">
      <c r="A84" s="162"/>
      <c r="B84" s="163"/>
      <c r="C84" s="163"/>
      <c r="D84" s="163"/>
      <c r="E84" s="164"/>
      <c r="F84" s="160"/>
      <c r="G84" s="149" t="s">
        <v>103</v>
      </c>
      <c r="H84" s="150"/>
      <c r="I84" s="65"/>
      <c r="J84" s="66"/>
      <c r="K84" s="65"/>
      <c r="L84" s="66" t="s">
        <v>152</v>
      </c>
      <c r="M84" s="65" t="s">
        <v>152</v>
      </c>
      <c r="N84" s="66" t="s">
        <v>153</v>
      </c>
      <c r="O84" s="57"/>
      <c r="P84" s="10"/>
    </row>
    <row r="85" spans="1:16" s="4" customFormat="1" x14ac:dyDescent="0.25">
      <c r="A85" s="165" t="s">
        <v>100</v>
      </c>
      <c r="B85" s="166"/>
      <c r="C85" s="166"/>
      <c r="D85" s="166"/>
      <c r="E85" s="167"/>
      <c r="F85" s="160"/>
      <c r="G85" s="149" t="s">
        <v>104</v>
      </c>
      <c r="H85" s="150"/>
      <c r="I85" s="65"/>
      <c r="J85" s="66"/>
      <c r="K85" s="65"/>
      <c r="L85" s="66" t="s">
        <v>153</v>
      </c>
      <c r="M85" s="65" t="s">
        <v>152</v>
      </c>
      <c r="N85" s="66" t="s">
        <v>154</v>
      </c>
      <c r="O85" s="57"/>
      <c r="P85" s="10"/>
    </row>
    <row r="86" spans="1:16" s="4" customFormat="1" ht="33" customHeight="1" x14ac:dyDescent="0.25">
      <c r="A86" s="168" t="s">
        <v>105</v>
      </c>
      <c r="B86" s="169"/>
      <c r="C86" s="169"/>
      <c r="D86" s="169"/>
      <c r="E86" s="170"/>
      <c r="F86" s="160"/>
      <c r="G86" s="171" t="s">
        <v>106</v>
      </c>
      <c r="H86" s="172"/>
      <c r="I86" s="65"/>
      <c r="J86" s="66"/>
      <c r="K86" s="65"/>
      <c r="L86" s="66"/>
      <c r="M86" s="65"/>
      <c r="N86" s="66" t="s">
        <v>151</v>
      </c>
      <c r="O86" s="57"/>
      <c r="P86" s="10"/>
    </row>
    <row r="87" spans="1:16" s="4" customFormat="1" ht="37.5" customHeight="1" x14ac:dyDescent="0.25">
      <c r="A87" s="173" t="s">
        <v>164</v>
      </c>
      <c r="B87" s="169"/>
      <c r="C87" s="169"/>
      <c r="D87" s="169"/>
      <c r="E87" s="170"/>
      <c r="F87" s="160"/>
      <c r="G87" s="171" t="s">
        <v>155</v>
      </c>
      <c r="H87" s="172"/>
      <c r="I87" s="65" t="s">
        <v>156</v>
      </c>
      <c r="J87" s="66" t="s">
        <v>157</v>
      </c>
      <c r="K87" s="65" t="s">
        <v>157</v>
      </c>
      <c r="L87" s="66" t="s">
        <v>168</v>
      </c>
      <c r="M87" s="65" t="s">
        <v>179</v>
      </c>
      <c r="N87" s="66" t="s">
        <v>181</v>
      </c>
      <c r="O87" s="57"/>
      <c r="P87" s="10"/>
    </row>
    <row r="88" spans="1:16" s="4" customFormat="1" ht="15" customHeight="1" x14ac:dyDescent="0.25">
      <c r="A88" s="174"/>
      <c r="B88" s="175"/>
      <c r="C88" s="175"/>
      <c r="D88" s="175"/>
      <c r="E88" s="176"/>
      <c r="F88" s="160"/>
      <c r="G88" s="149" t="s">
        <v>107</v>
      </c>
      <c r="H88" s="150"/>
      <c r="I88" s="65">
        <v>1</v>
      </c>
      <c r="J88" s="66">
        <v>11</v>
      </c>
      <c r="K88" s="65">
        <v>5</v>
      </c>
      <c r="L88" s="66">
        <v>5</v>
      </c>
      <c r="M88" s="65">
        <v>5</v>
      </c>
      <c r="N88" s="66">
        <v>5</v>
      </c>
      <c r="O88" s="57"/>
      <c r="P88" s="10"/>
    </row>
    <row r="89" spans="1:16" s="4" customFormat="1" ht="14.25" customHeight="1" thickBot="1" x14ac:dyDescent="0.3">
      <c r="A89" s="146"/>
      <c r="B89" s="147"/>
      <c r="C89" s="147"/>
      <c r="D89" s="147"/>
      <c r="E89" s="148"/>
      <c r="F89" s="161"/>
      <c r="G89" s="149" t="s">
        <v>108</v>
      </c>
      <c r="H89" s="150"/>
      <c r="I89" s="77"/>
      <c r="J89" s="78"/>
      <c r="K89" s="77">
        <v>1</v>
      </c>
      <c r="L89" s="78">
        <v>1</v>
      </c>
      <c r="M89" s="77">
        <v>2</v>
      </c>
      <c r="N89" s="78"/>
      <c r="O89" s="57"/>
      <c r="P89" s="10"/>
    </row>
    <row r="90" spans="1:16" s="4" customFormat="1" x14ac:dyDescent="0.25">
      <c r="A90" s="35"/>
      <c r="B90" s="36"/>
      <c r="C90" s="37"/>
    </row>
    <row r="91" spans="1:16" s="4" customFormat="1" x14ac:dyDescent="0.25">
      <c r="A91" s="35"/>
      <c r="B91" s="36"/>
      <c r="C91" s="37"/>
    </row>
    <row r="92" spans="1:16" s="4" customFormat="1" x14ac:dyDescent="0.2">
      <c r="A92" s="35"/>
      <c r="B92" s="36"/>
      <c r="C92" s="37"/>
      <c r="G92" s="38"/>
    </row>
    <row r="93" spans="1:16" s="4" customFormat="1" x14ac:dyDescent="0.25">
      <c r="A93" s="35"/>
      <c r="B93" s="36"/>
      <c r="C93" s="37"/>
    </row>
    <row r="94" spans="1:16" s="4" customFormat="1" x14ac:dyDescent="0.25">
      <c r="A94" s="35"/>
      <c r="B94" s="36"/>
      <c r="C94" s="37"/>
    </row>
    <row r="95" spans="1:16" s="4" customFormat="1" x14ac:dyDescent="0.25">
      <c r="A95" s="35"/>
      <c r="B95" s="36"/>
      <c r="C95" s="37"/>
    </row>
    <row r="96" spans="1:16" s="4" customFormat="1" x14ac:dyDescent="0.25">
      <c r="A96" s="35"/>
      <c r="B96" s="36"/>
      <c r="C96" s="37"/>
    </row>
    <row r="97" spans="1:3" s="4" customFormat="1" x14ac:dyDescent="0.25">
      <c r="A97" s="35"/>
      <c r="B97" s="36"/>
      <c r="C97" s="37"/>
    </row>
    <row r="98" spans="1:3" s="4" customFormat="1" x14ac:dyDescent="0.25">
      <c r="A98" s="35"/>
      <c r="B98" s="36"/>
      <c r="C98" s="37"/>
    </row>
    <row r="99" spans="1:3" s="4" customFormat="1" x14ac:dyDescent="0.25">
      <c r="A99" s="35"/>
      <c r="B99" s="36"/>
      <c r="C99" s="37"/>
    </row>
    <row r="100" spans="1:3" s="4" customFormat="1" x14ac:dyDescent="0.25">
      <c r="A100" s="35"/>
      <c r="B100" s="36"/>
      <c r="C100" s="37"/>
    </row>
    <row r="101" spans="1:3" s="4" customFormat="1" x14ac:dyDescent="0.25">
      <c r="A101" s="35"/>
      <c r="B101" s="36"/>
      <c r="C101" s="37"/>
    </row>
    <row r="102" spans="1:3" s="4" customFormat="1" x14ac:dyDescent="0.25">
      <c r="A102" s="35"/>
      <c r="B102" s="36"/>
      <c r="C102" s="37"/>
    </row>
    <row r="103" spans="1:3" s="4" customFormat="1" x14ac:dyDescent="0.25">
      <c r="A103" s="35"/>
      <c r="B103" s="36"/>
      <c r="C103" s="37"/>
    </row>
    <row r="104" spans="1:3" s="4" customFormat="1" x14ac:dyDescent="0.25">
      <c r="A104" s="35"/>
      <c r="B104" s="36"/>
      <c r="C104" s="37"/>
    </row>
    <row r="105" spans="1:3" s="4" customFormat="1" x14ac:dyDescent="0.25">
      <c r="A105" s="35"/>
      <c r="B105" s="36"/>
      <c r="C105" s="37"/>
    </row>
    <row r="106" spans="1:3" s="4" customFormat="1" x14ac:dyDescent="0.25">
      <c r="A106" s="35"/>
      <c r="B106" s="36"/>
      <c r="C106" s="37"/>
    </row>
    <row r="107" spans="1:3" s="4" customFormat="1" x14ac:dyDescent="0.25">
      <c r="A107" s="35"/>
      <c r="B107" s="36"/>
      <c r="C107" s="37"/>
    </row>
    <row r="108" spans="1:3" s="4" customFormat="1" x14ac:dyDescent="0.25">
      <c r="A108" s="35"/>
      <c r="B108" s="36"/>
      <c r="C108" s="37"/>
    </row>
    <row r="109" spans="1:3" s="4" customFormat="1" x14ac:dyDescent="0.25">
      <c r="A109" s="35"/>
      <c r="B109" s="36"/>
      <c r="C109" s="37"/>
    </row>
    <row r="110" spans="1:3" s="4" customFormat="1" x14ac:dyDescent="0.25">
      <c r="A110" s="35"/>
      <c r="B110" s="36"/>
      <c r="C110" s="37"/>
    </row>
    <row r="111" spans="1:3" s="4" customFormat="1" x14ac:dyDescent="0.25">
      <c r="A111" s="35"/>
      <c r="B111" s="36"/>
      <c r="C111" s="37"/>
    </row>
    <row r="112" spans="1:3" s="4" customFormat="1" x14ac:dyDescent="0.25">
      <c r="A112" s="35"/>
      <c r="B112" s="36"/>
      <c r="C112" s="37"/>
    </row>
    <row r="113" spans="1:3" s="4" customFormat="1" x14ac:dyDescent="0.25">
      <c r="A113" s="35"/>
      <c r="B113" s="36"/>
      <c r="C113" s="37"/>
    </row>
    <row r="114" spans="1:3" s="4" customFormat="1" x14ac:dyDescent="0.25">
      <c r="A114" s="35"/>
      <c r="B114" s="36"/>
      <c r="C114" s="37"/>
    </row>
    <row r="115" spans="1:3" s="4" customFormat="1" x14ac:dyDescent="0.25">
      <c r="A115" s="35"/>
      <c r="B115" s="36"/>
      <c r="C115" s="37"/>
    </row>
    <row r="116" spans="1:3" s="4" customFormat="1" x14ac:dyDescent="0.25">
      <c r="A116" s="35"/>
      <c r="B116" s="36"/>
      <c r="C116" s="37"/>
    </row>
    <row r="117" spans="1:3" s="4" customFormat="1" x14ac:dyDescent="0.25">
      <c r="A117" s="35"/>
      <c r="B117" s="36"/>
      <c r="C117" s="37"/>
    </row>
    <row r="118" spans="1:3" s="4" customFormat="1" x14ac:dyDescent="0.25">
      <c r="A118" s="35"/>
      <c r="B118" s="36"/>
      <c r="C118" s="37"/>
    </row>
    <row r="119" spans="1:3" s="4" customFormat="1" x14ac:dyDescent="0.25">
      <c r="A119" s="35"/>
      <c r="B119" s="36"/>
      <c r="C119" s="37"/>
    </row>
    <row r="120" spans="1:3" s="4" customFormat="1" x14ac:dyDescent="0.25">
      <c r="A120" s="35"/>
      <c r="B120" s="36"/>
      <c r="C120" s="37"/>
    </row>
    <row r="121" spans="1:3" s="4" customFormat="1" x14ac:dyDescent="0.25">
      <c r="A121" s="35"/>
      <c r="B121" s="36"/>
      <c r="C121" s="37"/>
    </row>
    <row r="122" spans="1:3" s="4" customFormat="1" x14ac:dyDescent="0.25">
      <c r="A122" s="35"/>
      <c r="B122" s="36"/>
      <c r="C122" s="37"/>
    </row>
    <row r="123" spans="1:3" s="4" customFormat="1" x14ac:dyDescent="0.25">
      <c r="A123" s="35"/>
      <c r="B123" s="36"/>
      <c r="C123" s="37"/>
    </row>
    <row r="124" spans="1:3" s="4" customFormat="1" x14ac:dyDescent="0.25">
      <c r="A124" s="35"/>
      <c r="B124" s="36"/>
      <c r="C124" s="37"/>
    </row>
    <row r="125" spans="1:3" s="4" customFormat="1" x14ac:dyDescent="0.25">
      <c r="A125" s="35"/>
      <c r="B125" s="36"/>
      <c r="C125" s="37"/>
    </row>
    <row r="126" spans="1:3" s="4" customFormat="1" x14ac:dyDescent="0.25">
      <c r="A126" s="35"/>
      <c r="B126" s="36"/>
      <c r="C126" s="37"/>
    </row>
    <row r="127" spans="1:3" s="4" customFormat="1" x14ac:dyDescent="0.25">
      <c r="A127" s="35"/>
      <c r="B127" s="36"/>
      <c r="C127" s="37"/>
    </row>
    <row r="128" spans="1:3" s="4" customFormat="1" x14ac:dyDescent="0.25">
      <c r="A128" s="35"/>
      <c r="B128" s="36"/>
      <c r="C128" s="37"/>
    </row>
    <row r="129" spans="1:3" s="4" customFormat="1" x14ac:dyDescent="0.25">
      <c r="A129" s="35"/>
      <c r="B129" s="36"/>
      <c r="C129" s="37"/>
    </row>
    <row r="130" spans="1:3" s="4" customFormat="1" x14ac:dyDescent="0.25">
      <c r="A130" s="35"/>
      <c r="B130" s="36"/>
      <c r="C130" s="37"/>
    </row>
    <row r="131" spans="1:3" s="4" customFormat="1" x14ac:dyDescent="0.25">
      <c r="A131" s="35"/>
      <c r="B131" s="36"/>
      <c r="C131" s="37"/>
    </row>
    <row r="132" spans="1:3" s="4" customFormat="1" x14ac:dyDescent="0.25">
      <c r="A132" s="35"/>
      <c r="B132" s="36"/>
      <c r="C132" s="37"/>
    </row>
    <row r="133" spans="1:3" s="4" customFormat="1" x14ac:dyDescent="0.25">
      <c r="A133" s="35"/>
      <c r="B133" s="36"/>
      <c r="C133" s="37"/>
    </row>
    <row r="134" spans="1:3" s="4" customFormat="1" x14ac:dyDescent="0.25">
      <c r="A134" s="35"/>
      <c r="B134" s="36"/>
      <c r="C134" s="37"/>
    </row>
    <row r="135" spans="1:3" s="4" customFormat="1" x14ac:dyDescent="0.25">
      <c r="A135" s="35"/>
      <c r="B135" s="36"/>
      <c r="C135" s="37"/>
    </row>
    <row r="136" spans="1:3" s="4" customFormat="1" x14ac:dyDescent="0.25">
      <c r="A136" s="35"/>
      <c r="B136" s="36"/>
      <c r="C136" s="37"/>
    </row>
    <row r="137" spans="1:3" s="4" customFormat="1" x14ac:dyDescent="0.25">
      <c r="A137" s="35"/>
      <c r="B137" s="36"/>
      <c r="C137" s="37"/>
    </row>
    <row r="138" spans="1:3" s="4" customFormat="1" x14ac:dyDescent="0.25">
      <c r="A138" s="35"/>
      <c r="B138" s="39"/>
      <c r="C138" s="37"/>
    </row>
    <row r="139" spans="1:3" s="4" customFormat="1" x14ac:dyDescent="0.25">
      <c r="A139" s="35"/>
      <c r="B139" s="39"/>
      <c r="C139" s="37"/>
    </row>
    <row r="140" spans="1:3" s="4" customFormat="1" x14ac:dyDescent="0.25">
      <c r="A140" s="35"/>
      <c r="B140" s="39"/>
      <c r="C140" s="37"/>
    </row>
    <row r="141" spans="1:3" s="4" customFormat="1" x14ac:dyDescent="0.25">
      <c r="A141" s="35"/>
      <c r="B141" s="39"/>
      <c r="C141" s="37"/>
    </row>
    <row r="142" spans="1:3" s="4" customFormat="1" x14ac:dyDescent="0.25">
      <c r="A142" s="35"/>
      <c r="B142" s="39"/>
      <c r="C142" s="37"/>
    </row>
    <row r="143" spans="1:3" s="4" customFormat="1" x14ac:dyDescent="0.25">
      <c r="A143" s="35"/>
      <c r="B143" s="39"/>
      <c r="C143" s="37"/>
    </row>
    <row r="144" spans="1:3" s="4" customFormat="1" x14ac:dyDescent="0.25">
      <c r="A144" s="35"/>
      <c r="B144" s="39"/>
      <c r="C144" s="37"/>
    </row>
    <row r="145" spans="1:3" s="4" customFormat="1" x14ac:dyDescent="0.25">
      <c r="A145" s="35"/>
      <c r="B145" s="39"/>
      <c r="C145" s="37"/>
    </row>
    <row r="146" spans="1:3" s="4" customFormat="1" x14ac:dyDescent="0.25">
      <c r="A146" s="35"/>
      <c r="B146" s="39"/>
      <c r="C146" s="37"/>
    </row>
    <row r="147" spans="1:3" s="4" customFormat="1" x14ac:dyDescent="0.25">
      <c r="A147" s="35"/>
      <c r="B147" s="39"/>
      <c r="C147" s="37"/>
    </row>
    <row r="148" spans="1:3" s="4" customFormat="1" x14ac:dyDescent="0.25">
      <c r="A148" s="35"/>
      <c r="B148" s="39"/>
      <c r="C148" s="37"/>
    </row>
    <row r="149" spans="1:3" s="4" customFormat="1" x14ac:dyDescent="0.25">
      <c r="A149" s="35"/>
      <c r="B149" s="39"/>
      <c r="C149" s="37"/>
    </row>
    <row r="150" spans="1:3" s="4" customFormat="1" x14ac:dyDescent="0.25">
      <c r="A150" s="35"/>
      <c r="B150" s="39"/>
      <c r="C150" s="37"/>
    </row>
    <row r="151" spans="1:3" s="4" customFormat="1" x14ac:dyDescent="0.25">
      <c r="A151" s="35"/>
      <c r="B151" s="39"/>
      <c r="C151" s="37"/>
    </row>
    <row r="152" spans="1:3" s="4" customFormat="1" x14ac:dyDescent="0.25">
      <c r="A152" s="35"/>
      <c r="B152" s="39"/>
      <c r="C152" s="37"/>
    </row>
    <row r="153" spans="1:3" s="4" customFormat="1" x14ac:dyDescent="0.25">
      <c r="A153" s="35"/>
      <c r="B153" s="39"/>
      <c r="C153" s="37"/>
    </row>
    <row r="154" spans="1:3" s="4" customFormat="1" x14ac:dyDescent="0.25">
      <c r="A154" s="35"/>
      <c r="B154" s="39"/>
      <c r="C154" s="37"/>
    </row>
    <row r="155" spans="1:3" s="4" customFormat="1" x14ac:dyDescent="0.25">
      <c r="A155" s="35"/>
      <c r="B155" s="39"/>
      <c r="C155" s="37"/>
    </row>
    <row r="156" spans="1:3" s="4" customFormat="1" x14ac:dyDescent="0.25">
      <c r="A156" s="35"/>
      <c r="B156" s="39"/>
      <c r="C156" s="37"/>
    </row>
    <row r="157" spans="1:3" s="4" customFormat="1" x14ac:dyDescent="0.25">
      <c r="A157" s="35"/>
      <c r="B157" s="39"/>
      <c r="C157" s="37"/>
    </row>
    <row r="158" spans="1:3" s="4" customFormat="1" x14ac:dyDescent="0.25">
      <c r="A158" s="35"/>
      <c r="B158" s="39"/>
      <c r="C158" s="37"/>
    </row>
    <row r="159" spans="1:3" s="4" customFormat="1" x14ac:dyDescent="0.25">
      <c r="A159" s="35"/>
      <c r="B159" s="39"/>
      <c r="C159" s="37"/>
    </row>
    <row r="160" spans="1:3" s="4" customFormat="1" x14ac:dyDescent="0.25">
      <c r="A160" s="35"/>
      <c r="B160" s="39"/>
      <c r="C160" s="37"/>
    </row>
    <row r="161" spans="1:3" s="4" customFormat="1" x14ac:dyDescent="0.25">
      <c r="A161" s="35"/>
      <c r="B161" s="39"/>
      <c r="C161" s="37"/>
    </row>
    <row r="162" spans="1:3" s="4" customFormat="1" x14ac:dyDescent="0.25">
      <c r="A162" s="35"/>
      <c r="B162" s="39"/>
      <c r="C162" s="37"/>
    </row>
    <row r="163" spans="1:3" s="4" customFormat="1" x14ac:dyDescent="0.25">
      <c r="A163" s="35"/>
      <c r="B163" s="39"/>
      <c r="C163" s="37"/>
    </row>
    <row r="164" spans="1:3" s="4" customFormat="1" x14ac:dyDescent="0.25">
      <c r="A164" s="35"/>
      <c r="B164" s="39"/>
      <c r="C164" s="37"/>
    </row>
    <row r="165" spans="1:3" s="4" customFormat="1" x14ac:dyDescent="0.25">
      <c r="A165" s="35"/>
      <c r="B165" s="39"/>
      <c r="C165" s="37"/>
    </row>
    <row r="166" spans="1:3" s="4" customFormat="1" x14ac:dyDescent="0.25">
      <c r="A166" s="35"/>
      <c r="B166" s="39"/>
      <c r="C166" s="37"/>
    </row>
    <row r="167" spans="1:3" s="4" customFormat="1" x14ac:dyDescent="0.25">
      <c r="A167" s="35"/>
      <c r="B167" s="39"/>
      <c r="C167" s="37"/>
    </row>
    <row r="168" spans="1:3" s="4" customFormat="1" x14ac:dyDescent="0.25">
      <c r="A168" s="35"/>
      <c r="B168" s="39"/>
      <c r="C168" s="37"/>
    </row>
    <row r="169" spans="1:3" s="4" customFormat="1" x14ac:dyDescent="0.25">
      <c r="A169" s="35"/>
      <c r="B169" s="39"/>
      <c r="C169" s="37"/>
    </row>
    <row r="170" spans="1:3" s="4" customFormat="1" x14ac:dyDescent="0.25">
      <c r="A170" s="35"/>
      <c r="B170" s="39"/>
      <c r="C170" s="37"/>
    </row>
    <row r="171" spans="1:3" s="4" customFormat="1" x14ac:dyDescent="0.25">
      <c r="A171" s="35"/>
      <c r="B171" s="39"/>
      <c r="C171" s="37"/>
    </row>
    <row r="172" spans="1:3" s="4" customFormat="1" x14ac:dyDescent="0.25">
      <c r="A172" s="35"/>
      <c r="B172" s="39"/>
      <c r="C172" s="37"/>
    </row>
    <row r="173" spans="1:3" s="4" customFormat="1" x14ac:dyDescent="0.25">
      <c r="A173" s="35"/>
      <c r="B173" s="39"/>
      <c r="C173" s="37"/>
    </row>
    <row r="174" spans="1:3" s="4" customFormat="1" x14ac:dyDescent="0.25">
      <c r="A174" s="35"/>
      <c r="B174" s="39"/>
      <c r="C174" s="37"/>
    </row>
    <row r="175" spans="1:3" s="4" customFormat="1" x14ac:dyDescent="0.25">
      <c r="A175" s="35"/>
      <c r="B175" s="39"/>
      <c r="C175" s="37"/>
    </row>
    <row r="176" spans="1:3" s="4" customFormat="1" x14ac:dyDescent="0.25">
      <c r="A176" s="35"/>
      <c r="B176" s="39"/>
      <c r="C176" s="37"/>
    </row>
    <row r="177" spans="1:3" s="4" customFormat="1" x14ac:dyDescent="0.25">
      <c r="A177" s="35"/>
      <c r="B177" s="39"/>
      <c r="C177" s="37"/>
    </row>
    <row r="178" spans="1:3" s="4" customFormat="1" x14ac:dyDescent="0.25">
      <c r="A178" s="35"/>
      <c r="B178" s="39"/>
      <c r="C178" s="37"/>
    </row>
    <row r="179" spans="1:3" s="4" customFormat="1" x14ac:dyDescent="0.25">
      <c r="A179" s="35"/>
      <c r="B179" s="39"/>
      <c r="C179" s="37"/>
    </row>
    <row r="180" spans="1:3" s="4" customFormat="1" x14ac:dyDescent="0.25">
      <c r="A180" s="35"/>
      <c r="B180" s="39"/>
      <c r="C180" s="37"/>
    </row>
    <row r="181" spans="1:3" s="4" customFormat="1" x14ac:dyDescent="0.25">
      <c r="A181" s="35"/>
      <c r="B181" s="39"/>
      <c r="C181" s="37"/>
    </row>
    <row r="182" spans="1:3" s="4" customFormat="1" x14ac:dyDescent="0.25">
      <c r="A182" s="35"/>
      <c r="B182" s="39"/>
      <c r="C182" s="37"/>
    </row>
    <row r="183" spans="1:3" s="4" customFormat="1" x14ac:dyDescent="0.25">
      <c r="A183" s="35"/>
      <c r="B183" s="39"/>
      <c r="C183" s="37"/>
    </row>
    <row r="184" spans="1:3" s="4" customFormat="1" x14ac:dyDescent="0.25">
      <c r="A184" s="35"/>
      <c r="B184" s="39"/>
      <c r="C184" s="37"/>
    </row>
    <row r="185" spans="1:3" s="4" customFormat="1" x14ac:dyDescent="0.25">
      <c r="A185" s="35"/>
      <c r="B185" s="39"/>
      <c r="C185" s="37"/>
    </row>
    <row r="186" spans="1:3" s="4" customFormat="1" x14ac:dyDescent="0.25">
      <c r="A186" s="35"/>
      <c r="B186" s="39"/>
      <c r="C186" s="37"/>
    </row>
    <row r="187" spans="1:3" s="4" customFormat="1" x14ac:dyDescent="0.25">
      <c r="A187" s="35"/>
      <c r="B187" s="39"/>
      <c r="C187" s="37"/>
    </row>
    <row r="188" spans="1:3" s="4" customFormat="1" x14ac:dyDescent="0.25">
      <c r="A188" s="35"/>
      <c r="B188" s="39"/>
      <c r="C188" s="37"/>
    </row>
    <row r="189" spans="1:3" s="4" customFormat="1" x14ac:dyDescent="0.25">
      <c r="A189" s="35"/>
      <c r="B189" s="39"/>
      <c r="C189" s="37"/>
    </row>
    <row r="190" spans="1:3" s="4" customFormat="1" x14ac:dyDescent="0.25">
      <c r="A190" s="35"/>
      <c r="B190" s="39"/>
      <c r="C190" s="37"/>
    </row>
    <row r="191" spans="1:3" s="4" customFormat="1" x14ac:dyDescent="0.25">
      <c r="A191" s="35"/>
      <c r="B191" s="39"/>
      <c r="C191" s="37"/>
    </row>
    <row r="192" spans="1:3" s="4" customFormat="1" x14ac:dyDescent="0.25">
      <c r="A192" s="35"/>
      <c r="B192" s="39"/>
      <c r="C192" s="37"/>
    </row>
    <row r="193" spans="1:3" s="4" customFormat="1" x14ac:dyDescent="0.25">
      <c r="A193" s="35"/>
      <c r="B193" s="39"/>
      <c r="C193" s="37"/>
    </row>
    <row r="194" spans="1:3" s="4" customFormat="1" x14ac:dyDescent="0.25">
      <c r="A194" s="35"/>
      <c r="B194" s="39"/>
      <c r="C194" s="37"/>
    </row>
    <row r="195" spans="1:3" s="4" customFormat="1" x14ac:dyDescent="0.25">
      <c r="A195" s="35"/>
      <c r="B195" s="39"/>
      <c r="C195" s="37"/>
    </row>
    <row r="196" spans="1:3" s="4" customFormat="1" x14ac:dyDescent="0.25">
      <c r="A196" s="35"/>
      <c r="B196" s="39"/>
      <c r="C196" s="37"/>
    </row>
    <row r="197" spans="1:3" s="4" customFormat="1" x14ac:dyDescent="0.25">
      <c r="A197" s="35"/>
      <c r="B197" s="39"/>
      <c r="C197" s="37"/>
    </row>
    <row r="198" spans="1:3" s="4" customFormat="1" x14ac:dyDescent="0.25">
      <c r="A198" s="35"/>
      <c r="B198" s="39"/>
      <c r="C198" s="37"/>
    </row>
    <row r="199" spans="1:3" s="4" customFormat="1" x14ac:dyDescent="0.25">
      <c r="A199" s="35"/>
      <c r="B199" s="39"/>
      <c r="C199" s="37"/>
    </row>
    <row r="200" spans="1:3" s="4" customFormat="1" x14ac:dyDescent="0.25">
      <c r="A200" s="35"/>
      <c r="B200" s="39"/>
      <c r="C200" s="37"/>
    </row>
    <row r="201" spans="1:3" s="4" customFormat="1" x14ac:dyDescent="0.25">
      <c r="A201" s="35"/>
      <c r="B201" s="39"/>
      <c r="C201" s="37"/>
    </row>
    <row r="202" spans="1:3" s="4" customFormat="1" x14ac:dyDescent="0.25">
      <c r="A202" s="35"/>
      <c r="B202" s="39"/>
      <c r="C202" s="37"/>
    </row>
    <row r="203" spans="1:3" s="4" customFormat="1" x14ac:dyDescent="0.25">
      <c r="A203" s="35"/>
      <c r="B203" s="39"/>
      <c r="C203" s="37"/>
    </row>
    <row r="204" spans="1:3" s="4" customFormat="1" x14ac:dyDescent="0.25">
      <c r="A204" s="35"/>
      <c r="B204" s="39"/>
      <c r="C204" s="37"/>
    </row>
    <row r="205" spans="1:3" s="4" customFormat="1" x14ac:dyDescent="0.25">
      <c r="A205" s="35"/>
      <c r="B205" s="39"/>
      <c r="C205" s="37"/>
    </row>
    <row r="206" spans="1:3" s="4" customFormat="1" x14ac:dyDescent="0.25">
      <c r="A206" s="35"/>
      <c r="B206" s="39"/>
      <c r="C206" s="37"/>
    </row>
    <row r="207" spans="1:3" s="4" customFormat="1" x14ac:dyDescent="0.25">
      <c r="A207" s="35"/>
      <c r="B207" s="39"/>
      <c r="C207" s="37"/>
    </row>
    <row r="208" spans="1:3" s="4" customFormat="1" x14ac:dyDescent="0.25">
      <c r="A208" s="35"/>
      <c r="B208" s="39"/>
      <c r="C208" s="37"/>
    </row>
    <row r="209" spans="1:3" s="4" customFormat="1" x14ac:dyDescent="0.25">
      <c r="A209" s="35"/>
      <c r="B209" s="39"/>
      <c r="C209" s="37"/>
    </row>
    <row r="210" spans="1:3" x14ac:dyDescent="0.2">
      <c r="B210" s="41"/>
    </row>
    <row r="211" spans="1:3" x14ac:dyDescent="0.2">
      <c r="B211" s="41"/>
    </row>
    <row r="212" spans="1:3" x14ac:dyDescent="0.2">
      <c r="B212" s="41"/>
    </row>
    <row r="213" spans="1:3" x14ac:dyDescent="0.2">
      <c r="B213" s="41"/>
    </row>
    <row r="214" spans="1:3" x14ac:dyDescent="0.2">
      <c r="B214" s="41"/>
    </row>
    <row r="215" spans="1:3" x14ac:dyDescent="0.2">
      <c r="B215" s="41"/>
    </row>
    <row r="216" spans="1:3" x14ac:dyDescent="0.2">
      <c r="B216" s="41"/>
    </row>
    <row r="217" spans="1:3" x14ac:dyDescent="0.2">
      <c r="B217" s="41"/>
    </row>
    <row r="218" spans="1:3" x14ac:dyDescent="0.2">
      <c r="B218" s="41"/>
    </row>
    <row r="219" spans="1:3" x14ac:dyDescent="0.2">
      <c r="B219" s="41"/>
    </row>
    <row r="220" spans="1:3" x14ac:dyDescent="0.2">
      <c r="B220" s="41"/>
    </row>
    <row r="221" spans="1:3" x14ac:dyDescent="0.2">
      <c r="B221" s="41"/>
    </row>
    <row r="222" spans="1:3" x14ac:dyDescent="0.2">
      <c r="B222" s="41"/>
    </row>
    <row r="223" spans="1:3" x14ac:dyDescent="0.2">
      <c r="B223" s="41"/>
    </row>
    <row r="224" spans="1:3" x14ac:dyDescent="0.2">
      <c r="B224" s="41"/>
    </row>
    <row r="225" spans="2:2" x14ac:dyDescent="0.2">
      <c r="B225" s="41"/>
    </row>
    <row r="226" spans="2:2" x14ac:dyDescent="0.2">
      <c r="B226" s="41"/>
    </row>
    <row r="227" spans="2:2" x14ac:dyDescent="0.2">
      <c r="B227" s="41"/>
    </row>
    <row r="228" spans="2:2" x14ac:dyDescent="0.2">
      <c r="B228" s="41"/>
    </row>
    <row r="229" spans="2:2" x14ac:dyDescent="0.2">
      <c r="B229" s="41"/>
    </row>
    <row r="230" spans="2:2" x14ac:dyDescent="0.2">
      <c r="B230" s="41"/>
    </row>
    <row r="231" spans="2:2" x14ac:dyDescent="0.2">
      <c r="B231" s="41"/>
    </row>
    <row r="232" spans="2:2" x14ac:dyDescent="0.2">
      <c r="B232" s="41"/>
    </row>
    <row r="233" spans="2:2" x14ac:dyDescent="0.2">
      <c r="B233" s="41"/>
    </row>
    <row r="234" spans="2:2" x14ac:dyDescent="0.2">
      <c r="B234" s="41"/>
    </row>
    <row r="235" spans="2:2" x14ac:dyDescent="0.2">
      <c r="B235" s="41"/>
    </row>
    <row r="236" spans="2:2" x14ac:dyDescent="0.2">
      <c r="B236" s="41"/>
    </row>
    <row r="237" spans="2:2" x14ac:dyDescent="0.2">
      <c r="B237" s="41"/>
    </row>
    <row r="238" spans="2:2" x14ac:dyDescent="0.2">
      <c r="B238" s="41"/>
    </row>
    <row r="239" spans="2:2" x14ac:dyDescent="0.2">
      <c r="B239" s="41"/>
    </row>
    <row r="240" spans="2:2" x14ac:dyDescent="0.2">
      <c r="B240" s="41"/>
    </row>
    <row r="241" spans="2:2" x14ac:dyDescent="0.2">
      <c r="B241" s="41"/>
    </row>
    <row r="242" spans="2:2" x14ac:dyDescent="0.2">
      <c r="B242" s="41"/>
    </row>
    <row r="243" spans="2:2" x14ac:dyDescent="0.2">
      <c r="B243" s="41"/>
    </row>
    <row r="244" spans="2:2" x14ac:dyDescent="0.2">
      <c r="B244" s="41"/>
    </row>
    <row r="245" spans="2:2" x14ac:dyDescent="0.2">
      <c r="B245" s="41"/>
    </row>
    <row r="246" spans="2:2" x14ac:dyDescent="0.2">
      <c r="B246" s="41"/>
    </row>
    <row r="247" spans="2:2" x14ac:dyDescent="0.2">
      <c r="B247" s="41"/>
    </row>
    <row r="248" spans="2:2" x14ac:dyDescent="0.2">
      <c r="B248" s="41"/>
    </row>
    <row r="249" spans="2:2" x14ac:dyDescent="0.2">
      <c r="B249" s="41"/>
    </row>
    <row r="250" spans="2:2" x14ac:dyDescent="0.2">
      <c r="B250" s="41"/>
    </row>
    <row r="251" spans="2:2" x14ac:dyDescent="0.2">
      <c r="B251" s="41"/>
    </row>
    <row r="252" spans="2:2" x14ac:dyDescent="0.2">
      <c r="B252" s="41"/>
    </row>
    <row r="253" spans="2:2" x14ac:dyDescent="0.2">
      <c r="B253" s="41"/>
    </row>
    <row r="254" spans="2:2" x14ac:dyDescent="0.2">
      <c r="B254" s="41"/>
    </row>
    <row r="255" spans="2:2" x14ac:dyDescent="0.2">
      <c r="B255" s="41"/>
    </row>
    <row r="256" spans="2:2" x14ac:dyDescent="0.2">
      <c r="B256" s="41"/>
    </row>
    <row r="257" spans="2:2" x14ac:dyDescent="0.2">
      <c r="B257" s="41"/>
    </row>
    <row r="258" spans="2:2" x14ac:dyDescent="0.2">
      <c r="B258" s="41"/>
    </row>
    <row r="259" spans="2:2" x14ac:dyDescent="0.2">
      <c r="B259" s="41"/>
    </row>
    <row r="260" spans="2:2" x14ac:dyDescent="0.2">
      <c r="B260" s="41"/>
    </row>
    <row r="261" spans="2:2" x14ac:dyDescent="0.2">
      <c r="B261" s="41"/>
    </row>
    <row r="262" spans="2:2" x14ac:dyDescent="0.2">
      <c r="B262" s="41"/>
    </row>
    <row r="263" spans="2:2" x14ac:dyDescent="0.2">
      <c r="B263" s="41"/>
    </row>
    <row r="264" spans="2:2" x14ac:dyDescent="0.2">
      <c r="B264" s="41"/>
    </row>
    <row r="265" spans="2:2" x14ac:dyDescent="0.2">
      <c r="B265" s="41"/>
    </row>
  </sheetData>
  <mergeCells count="36">
    <mergeCell ref="I1:P1"/>
    <mergeCell ref="D2:D4"/>
    <mergeCell ref="E2:E4"/>
    <mergeCell ref="F2:H2"/>
    <mergeCell ref="I2:J2"/>
    <mergeCell ref="K2:L2"/>
    <mergeCell ref="M2:N2"/>
    <mergeCell ref="O2:P2"/>
    <mergeCell ref="F3:F4"/>
    <mergeCell ref="G3:H3"/>
    <mergeCell ref="I3:J3"/>
    <mergeCell ref="K3:L3"/>
    <mergeCell ref="A88:E88"/>
    <mergeCell ref="G88:H88"/>
    <mergeCell ref="A1:A4"/>
    <mergeCell ref="B1:B4"/>
    <mergeCell ref="C1:C4"/>
    <mergeCell ref="D1:H1"/>
    <mergeCell ref="C44:C45"/>
    <mergeCell ref="C50:C51"/>
    <mergeCell ref="A89:E89"/>
    <mergeCell ref="G89:H89"/>
    <mergeCell ref="M3:N3"/>
    <mergeCell ref="O3:P3"/>
    <mergeCell ref="A79:B79"/>
    <mergeCell ref="A83:E83"/>
    <mergeCell ref="F83:F89"/>
    <mergeCell ref="G83:H83"/>
    <mergeCell ref="A84:E84"/>
    <mergeCell ref="G84:H84"/>
    <mergeCell ref="A85:E85"/>
    <mergeCell ref="G85:H85"/>
    <mergeCell ref="A86:E86"/>
    <mergeCell ref="G86:H86"/>
    <mergeCell ref="A87:E87"/>
    <mergeCell ref="G87:H8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5"/>
  <sheetViews>
    <sheetView workbookViewId="0">
      <selection activeCell="T47" sqref="T47"/>
    </sheetView>
  </sheetViews>
  <sheetFormatPr defaultRowHeight="12.75" x14ac:dyDescent="0.2"/>
  <cols>
    <col min="1" max="1" width="9.140625" style="40"/>
    <col min="2" max="2" width="30" style="1" customWidth="1"/>
    <col min="3" max="3" width="9.140625" style="42"/>
    <col min="4" max="7" width="6" style="1" customWidth="1"/>
    <col min="8" max="8" width="12.5703125" style="1" customWidth="1"/>
    <col min="9" max="9" width="6.42578125" style="1" hidden="1" customWidth="1"/>
    <col min="10" max="10" width="7.28515625" style="1" hidden="1" customWidth="1"/>
    <col min="11" max="16" width="7.28515625" style="1" customWidth="1"/>
    <col min="17" max="257" width="9.140625" style="1"/>
    <col min="258" max="258" width="30" style="1" customWidth="1"/>
    <col min="259" max="259" width="9.140625" style="1"/>
    <col min="260" max="263" width="6" style="1" customWidth="1"/>
    <col min="264" max="264" width="12.5703125" style="1" customWidth="1"/>
    <col min="265" max="265" width="6.42578125" style="1" customWidth="1"/>
    <col min="266" max="272" width="7.28515625" style="1" customWidth="1"/>
    <col min="273" max="513" width="9.140625" style="1"/>
    <col min="514" max="514" width="30" style="1" customWidth="1"/>
    <col min="515" max="515" width="9.140625" style="1"/>
    <col min="516" max="519" width="6" style="1" customWidth="1"/>
    <col min="520" max="520" width="12.5703125" style="1" customWidth="1"/>
    <col min="521" max="521" width="6.42578125" style="1" customWidth="1"/>
    <col min="522" max="528" width="7.28515625" style="1" customWidth="1"/>
    <col min="529" max="769" width="9.140625" style="1"/>
    <col min="770" max="770" width="30" style="1" customWidth="1"/>
    <col min="771" max="771" width="9.140625" style="1"/>
    <col min="772" max="775" width="6" style="1" customWidth="1"/>
    <col min="776" max="776" width="12.5703125" style="1" customWidth="1"/>
    <col min="777" max="777" width="6.42578125" style="1" customWidth="1"/>
    <col min="778" max="784" width="7.28515625" style="1" customWidth="1"/>
    <col min="785" max="1025" width="9.140625" style="1"/>
    <col min="1026" max="1026" width="30" style="1" customWidth="1"/>
    <col min="1027" max="1027" width="9.140625" style="1"/>
    <col min="1028" max="1031" width="6" style="1" customWidth="1"/>
    <col min="1032" max="1032" width="12.5703125" style="1" customWidth="1"/>
    <col min="1033" max="1033" width="6.42578125" style="1" customWidth="1"/>
    <col min="1034" max="1040" width="7.28515625" style="1" customWidth="1"/>
    <col min="1041" max="1281" width="9.140625" style="1"/>
    <col min="1282" max="1282" width="30" style="1" customWidth="1"/>
    <col min="1283" max="1283" width="9.140625" style="1"/>
    <col min="1284" max="1287" width="6" style="1" customWidth="1"/>
    <col min="1288" max="1288" width="12.5703125" style="1" customWidth="1"/>
    <col min="1289" max="1289" width="6.42578125" style="1" customWidth="1"/>
    <col min="1290" max="1296" width="7.28515625" style="1" customWidth="1"/>
    <col min="1297" max="1537" width="9.140625" style="1"/>
    <col min="1538" max="1538" width="30" style="1" customWidth="1"/>
    <col min="1539" max="1539" width="9.140625" style="1"/>
    <col min="1540" max="1543" width="6" style="1" customWidth="1"/>
    <col min="1544" max="1544" width="12.5703125" style="1" customWidth="1"/>
    <col min="1545" max="1545" width="6.42578125" style="1" customWidth="1"/>
    <col min="1546" max="1552" width="7.28515625" style="1" customWidth="1"/>
    <col min="1553" max="1793" width="9.140625" style="1"/>
    <col min="1794" max="1794" width="30" style="1" customWidth="1"/>
    <col min="1795" max="1795" width="9.140625" style="1"/>
    <col min="1796" max="1799" width="6" style="1" customWidth="1"/>
    <col min="1800" max="1800" width="12.5703125" style="1" customWidth="1"/>
    <col min="1801" max="1801" width="6.42578125" style="1" customWidth="1"/>
    <col min="1802" max="1808" width="7.28515625" style="1" customWidth="1"/>
    <col min="1809" max="2049" width="9.140625" style="1"/>
    <col min="2050" max="2050" width="30" style="1" customWidth="1"/>
    <col min="2051" max="2051" width="9.140625" style="1"/>
    <col min="2052" max="2055" width="6" style="1" customWidth="1"/>
    <col min="2056" max="2056" width="12.5703125" style="1" customWidth="1"/>
    <col min="2057" max="2057" width="6.42578125" style="1" customWidth="1"/>
    <col min="2058" max="2064" width="7.28515625" style="1" customWidth="1"/>
    <col min="2065" max="2305" width="9.140625" style="1"/>
    <col min="2306" max="2306" width="30" style="1" customWidth="1"/>
    <col min="2307" max="2307" width="9.140625" style="1"/>
    <col min="2308" max="2311" width="6" style="1" customWidth="1"/>
    <col min="2312" max="2312" width="12.5703125" style="1" customWidth="1"/>
    <col min="2313" max="2313" width="6.42578125" style="1" customWidth="1"/>
    <col min="2314" max="2320" width="7.28515625" style="1" customWidth="1"/>
    <col min="2321" max="2561" width="9.140625" style="1"/>
    <col min="2562" max="2562" width="30" style="1" customWidth="1"/>
    <col min="2563" max="2563" width="9.140625" style="1"/>
    <col min="2564" max="2567" width="6" style="1" customWidth="1"/>
    <col min="2568" max="2568" width="12.5703125" style="1" customWidth="1"/>
    <col min="2569" max="2569" width="6.42578125" style="1" customWidth="1"/>
    <col min="2570" max="2576" width="7.28515625" style="1" customWidth="1"/>
    <col min="2577" max="2817" width="9.140625" style="1"/>
    <col min="2818" max="2818" width="30" style="1" customWidth="1"/>
    <col min="2819" max="2819" width="9.140625" style="1"/>
    <col min="2820" max="2823" width="6" style="1" customWidth="1"/>
    <col min="2824" max="2824" width="12.5703125" style="1" customWidth="1"/>
    <col min="2825" max="2825" width="6.42578125" style="1" customWidth="1"/>
    <col min="2826" max="2832" width="7.28515625" style="1" customWidth="1"/>
    <col min="2833" max="3073" width="9.140625" style="1"/>
    <col min="3074" max="3074" width="30" style="1" customWidth="1"/>
    <col min="3075" max="3075" width="9.140625" style="1"/>
    <col min="3076" max="3079" width="6" style="1" customWidth="1"/>
    <col min="3080" max="3080" width="12.5703125" style="1" customWidth="1"/>
    <col min="3081" max="3081" width="6.42578125" style="1" customWidth="1"/>
    <col min="3082" max="3088" width="7.28515625" style="1" customWidth="1"/>
    <col min="3089" max="3329" width="9.140625" style="1"/>
    <col min="3330" max="3330" width="30" style="1" customWidth="1"/>
    <col min="3331" max="3331" width="9.140625" style="1"/>
    <col min="3332" max="3335" width="6" style="1" customWidth="1"/>
    <col min="3336" max="3336" width="12.5703125" style="1" customWidth="1"/>
    <col min="3337" max="3337" width="6.42578125" style="1" customWidth="1"/>
    <col min="3338" max="3344" width="7.28515625" style="1" customWidth="1"/>
    <col min="3345" max="3585" width="9.140625" style="1"/>
    <col min="3586" max="3586" width="30" style="1" customWidth="1"/>
    <col min="3587" max="3587" width="9.140625" style="1"/>
    <col min="3588" max="3591" width="6" style="1" customWidth="1"/>
    <col min="3592" max="3592" width="12.5703125" style="1" customWidth="1"/>
    <col min="3593" max="3593" width="6.42578125" style="1" customWidth="1"/>
    <col min="3594" max="3600" width="7.28515625" style="1" customWidth="1"/>
    <col min="3601" max="3841" width="9.140625" style="1"/>
    <col min="3842" max="3842" width="30" style="1" customWidth="1"/>
    <col min="3843" max="3843" width="9.140625" style="1"/>
    <col min="3844" max="3847" width="6" style="1" customWidth="1"/>
    <col min="3848" max="3848" width="12.5703125" style="1" customWidth="1"/>
    <col min="3849" max="3849" width="6.42578125" style="1" customWidth="1"/>
    <col min="3850" max="3856" width="7.28515625" style="1" customWidth="1"/>
    <col min="3857" max="4097" width="9.140625" style="1"/>
    <col min="4098" max="4098" width="30" style="1" customWidth="1"/>
    <col min="4099" max="4099" width="9.140625" style="1"/>
    <col min="4100" max="4103" width="6" style="1" customWidth="1"/>
    <col min="4104" max="4104" width="12.5703125" style="1" customWidth="1"/>
    <col min="4105" max="4105" width="6.42578125" style="1" customWidth="1"/>
    <col min="4106" max="4112" width="7.28515625" style="1" customWidth="1"/>
    <col min="4113" max="4353" width="9.140625" style="1"/>
    <col min="4354" max="4354" width="30" style="1" customWidth="1"/>
    <col min="4355" max="4355" width="9.140625" style="1"/>
    <col min="4356" max="4359" width="6" style="1" customWidth="1"/>
    <col min="4360" max="4360" width="12.5703125" style="1" customWidth="1"/>
    <col min="4361" max="4361" width="6.42578125" style="1" customWidth="1"/>
    <col min="4362" max="4368" width="7.28515625" style="1" customWidth="1"/>
    <col min="4369" max="4609" width="9.140625" style="1"/>
    <col min="4610" max="4610" width="30" style="1" customWidth="1"/>
    <col min="4611" max="4611" width="9.140625" style="1"/>
    <col min="4612" max="4615" width="6" style="1" customWidth="1"/>
    <col min="4616" max="4616" width="12.5703125" style="1" customWidth="1"/>
    <col min="4617" max="4617" width="6.42578125" style="1" customWidth="1"/>
    <col min="4618" max="4624" width="7.28515625" style="1" customWidth="1"/>
    <col min="4625" max="4865" width="9.140625" style="1"/>
    <col min="4866" max="4866" width="30" style="1" customWidth="1"/>
    <col min="4867" max="4867" width="9.140625" style="1"/>
    <col min="4868" max="4871" width="6" style="1" customWidth="1"/>
    <col min="4872" max="4872" width="12.5703125" style="1" customWidth="1"/>
    <col min="4873" max="4873" width="6.42578125" style="1" customWidth="1"/>
    <col min="4874" max="4880" width="7.28515625" style="1" customWidth="1"/>
    <col min="4881" max="5121" width="9.140625" style="1"/>
    <col min="5122" max="5122" width="30" style="1" customWidth="1"/>
    <col min="5123" max="5123" width="9.140625" style="1"/>
    <col min="5124" max="5127" width="6" style="1" customWidth="1"/>
    <col min="5128" max="5128" width="12.5703125" style="1" customWidth="1"/>
    <col min="5129" max="5129" width="6.42578125" style="1" customWidth="1"/>
    <col min="5130" max="5136" width="7.28515625" style="1" customWidth="1"/>
    <col min="5137" max="5377" width="9.140625" style="1"/>
    <col min="5378" max="5378" width="30" style="1" customWidth="1"/>
    <col min="5379" max="5379" width="9.140625" style="1"/>
    <col min="5380" max="5383" width="6" style="1" customWidth="1"/>
    <col min="5384" max="5384" width="12.5703125" style="1" customWidth="1"/>
    <col min="5385" max="5385" width="6.42578125" style="1" customWidth="1"/>
    <col min="5386" max="5392" width="7.28515625" style="1" customWidth="1"/>
    <col min="5393" max="5633" width="9.140625" style="1"/>
    <col min="5634" max="5634" width="30" style="1" customWidth="1"/>
    <col min="5635" max="5635" width="9.140625" style="1"/>
    <col min="5636" max="5639" width="6" style="1" customWidth="1"/>
    <col min="5640" max="5640" width="12.5703125" style="1" customWidth="1"/>
    <col min="5641" max="5641" width="6.42578125" style="1" customWidth="1"/>
    <col min="5642" max="5648" width="7.28515625" style="1" customWidth="1"/>
    <col min="5649" max="5889" width="9.140625" style="1"/>
    <col min="5890" max="5890" width="30" style="1" customWidth="1"/>
    <col min="5891" max="5891" width="9.140625" style="1"/>
    <col min="5892" max="5895" width="6" style="1" customWidth="1"/>
    <col min="5896" max="5896" width="12.5703125" style="1" customWidth="1"/>
    <col min="5897" max="5897" width="6.42578125" style="1" customWidth="1"/>
    <col min="5898" max="5904" width="7.28515625" style="1" customWidth="1"/>
    <col min="5905" max="6145" width="9.140625" style="1"/>
    <col min="6146" max="6146" width="30" style="1" customWidth="1"/>
    <col min="6147" max="6147" width="9.140625" style="1"/>
    <col min="6148" max="6151" width="6" style="1" customWidth="1"/>
    <col min="6152" max="6152" width="12.5703125" style="1" customWidth="1"/>
    <col min="6153" max="6153" width="6.42578125" style="1" customWidth="1"/>
    <col min="6154" max="6160" width="7.28515625" style="1" customWidth="1"/>
    <col min="6161" max="6401" width="9.140625" style="1"/>
    <col min="6402" max="6402" width="30" style="1" customWidth="1"/>
    <col min="6403" max="6403" width="9.140625" style="1"/>
    <col min="6404" max="6407" width="6" style="1" customWidth="1"/>
    <col min="6408" max="6408" width="12.5703125" style="1" customWidth="1"/>
    <col min="6409" max="6409" width="6.42578125" style="1" customWidth="1"/>
    <col min="6410" max="6416" width="7.28515625" style="1" customWidth="1"/>
    <col min="6417" max="6657" width="9.140625" style="1"/>
    <col min="6658" max="6658" width="30" style="1" customWidth="1"/>
    <col min="6659" max="6659" width="9.140625" style="1"/>
    <col min="6660" max="6663" width="6" style="1" customWidth="1"/>
    <col min="6664" max="6664" width="12.5703125" style="1" customWidth="1"/>
    <col min="6665" max="6665" width="6.42578125" style="1" customWidth="1"/>
    <col min="6666" max="6672" width="7.28515625" style="1" customWidth="1"/>
    <col min="6673" max="6913" width="9.140625" style="1"/>
    <col min="6914" max="6914" width="30" style="1" customWidth="1"/>
    <col min="6915" max="6915" width="9.140625" style="1"/>
    <col min="6916" max="6919" width="6" style="1" customWidth="1"/>
    <col min="6920" max="6920" width="12.5703125" style="1" customWidth="1"/>
    <col min="6921" max="6921" width="6.42578125" style="1" customWidth="1"/>
    <col min="6922" max="6928" width="7.28515625" style="1" customWidth="1"/>
    <col min="6929" max="7169" width="9.140625" style="1"/>
    <col min="7170" max="7170" width="30" style="1" customWidth="1"/>
    <col min="7171" max="7171" width="9.140625" style="1"/>
    <col min="7172" max="7175" width="6" style="1" customWidth="1"/>
    <col min="7176" max="7176" width="12.5703125" style="1" customWidth="1"/>
    <col min="7177" max="7177" width="6.42578125" style="1" customWidth="1"/>
    <col min="7178" max="7184" width="7.28515625" style="1" customWidth="1"/>
    <col min="7185" max="7425" width="9.140625" style="1"/>
    <col min="7426" max="7426" width="30" style="1" customWidth="1"/>
    <col min="7427" max="7427" width="9.140625" style="1"/>
    <col min="7428" max="7431" width="6" style="1" customWidth="1"/>
    <col min="7432" max="7432" width="12.5703125" style="1" customWidth="1"/>
    <col min="7433" max="7433" width="6.42578125" style="1" customWidth="1"/>
    <col min="7434" max="7440" width="7.28515625" style="1" customWidth="1"/>
    <col min="7441" max="7681" width="9.140625" style="1"/>
    <col min="7682" max="7682" width="30" style="1" customWidth="1"/>
    <col min="7683" max="7683" width="9.140625" style="1"/>
    <col min="7684" max="7687" width="6" style="1" customWidth="1"/>
    <col min="7688" max="7688" width="12.5703125" style="1" customWidth="1"/>
    <col min="7689" max="7689" width="6.42578125" style="1" customWidth="1"/>
    <col min="7690" max="7696" width="7.28515625" style="1" customWidth="1"/>
    <col min="7697" max="7937" width="9.140625" style="1"/>
    <col min="7938" max="7938" width="30" style="1" customWidth="1"/>
    <col min="7939" max="7939" width="9.140625" style="1"/>
    <col min="7940" max="7943" width="6" style="1" customWidth="1"/>
    <col min="7944" max="7944" width="12.5703125" style="1" customWidth="1"/>
    <col min="7945" max="7945" width="6.42578125" style="1" customWidth="1"/>
    <col min="7946" max="7952" width="7.28515625" style="1" customWidth="1"/>
    <col min="7953" max="8193" width="9.140625" style="1"/>
    <col min="8194" max="8194" width="30" style="1" customWidth="1"/>
    <col min="8195" max="8195" width="9.140625" style="1"/>
    <col min="8196" max="8199" width="6" style="1" customWidth="1"/>
    <col min="8200" max="8200" width="12.5703125" style="1" customWidth="1"/>
    <col min="8201" max="8201" width="6.42578125" style="1" customWidth="1"/>
    <col min="8202" max="8208" width="7.28515625" style="1" customWidth="1"/>
    <col min="8209" max="8449" width="9.140625" style="1"/>
    <col min="8450" max="8450" width="30" style="1" customWidth="1"/>
    <col min="8451" max="8451" width="9.140625" style="1"/>
    <col min="8452" max="8455" width="6" style="1" customWidth="1"/>
    <col min="8456" max="8456" width="12.5703125" style="1" customWidth="1"/>
    <col min="8457" max="8457" width="6.42578125" style="1" customWidth="1"/>
    <col min="8458" max="8464" width="7.28515625" style="1" customWidth="1"/>
    <col min="8465" max="8705" width="9.140625" style="1"/>
    <col min="8706" max="8706" width="30" style="1" customWidth="1"/>
    <col min="8707" max="8707" width="9.140625" style="1"/>
    <col min="8708" max="8711" width="6" style="1" customWidth="1"/>
    <col min="8712" max="8712" width="12.5703125" style="1" customWidth="1"/>
    <col min="8713" max="8713" width="6.42578125" style="1" customWidth="1"/>
    <col min="8714" max="8720" width="7.28515625" style="1" customWidth="1"/>
    <col min="8721" max="8961" width="9.140625" style="1"/>
    <col min="8962" max="8962" width="30" style="1" customWidth="1"/>
    <col min="8963" max="8963" width="9.140625" style="1"/>
    <col min="8964" max="8967" width="6" style="1" customWidth="1"/>
    <col min="8968" max="8968" width="12.5703125" style="1" customWidth="1"/>
    <col min="8969" max="8969" width="6.42578125" style="1" customWidth="1"/>
    <col min="8970" max="8976" width="7.28515625" style="1" customWidth="1"/>
    <col min="8977" max="9217" width="9.140625" style="1"/>
    <col min="9218" max="9218" width="30" style="1" customWidth="1"/>
    <col min="9219" max="9219" width="9.140625" style="1"/>
    <col min="9220" max="9223" width="6" style="1" customWidth="1"/>
    <col min="9224" max="9224" width="12.5703125" style="1" customWidth="1"/>
    <col min="9225" max="9225" width="6.42578125" style="1" customWidth="1"/>
    <col min="9226" max="9232" width="7.28515625" style="1" customWidth="1"/>
    <col min="9233" max="9473" width="9.140625" style="1"/>
    <col min="9474" max="9474" width="30" style="1" customWidth="1"/>
    <col min="9475" max="9475" width="9.140625" style="1"/>
    <col min="9476" max="9479" width="6" style="1" customWidth="1"/>
    <col min="9480" max="9480" width="12.5703125" style="1" customWidth="1"/>
    <col min="9481" max="9481" width="6.42578125" style="1" customWidth="1"/>
    <col min="9482" max="9488" width="7.28515625" style="1" customWidth="1"/>
    <col min="9489" max="9729" width="9.140625" style="1"/>
    <col min="9730" max="9730" width="30" style="1" customWidth="1"/>
    <col min="9731" max="9731" width="9.140625" style="1"/>
    <col min="9732" max="9735" width="6" style="1" customWidth="1"/>
    <col min="9736" max="9736" width="12.5703125" style="1" customWidth="1"/>
    <col min="9737" max="9737" width="6.42578125" style="1" customWidth="1"/>
    <col min="9738" max="9744" width="7.28515625" style="1" customWidth="1"/>
    <col min="9745" max="9985" width="9.140625" style="1"/>
    <col min="9986" max="9986" width="30" style="1" customWidth="1"/>
    <col min="9987" max="9987" width="9.140625" style="1"/>
    <col min="9988" max="9991" width="6" style="1" customWidth="1"/>
    <col min="9992" max="9992" width="12.5703125" style="1" customWidth="1"/>
    <col min="9993" max="9993" width="6.42578125" style="1" customWidth="1"/>
    <col min="9994" max="10000" width="7.28515625" style="1" customWidth="1"/>
    <col min="10001" max="10241" width="9.140625" style="1"/>
    <col min="10242" max="10242" width="30" style="1" customWidth="1"/>
    <col min="10243" max="10243" width="9.140625" style="1"/>
    <col min="10244" max="10247" width="6" style="1" customWidth="1"/>
    <col min="10248" max="10248" width="12.5703125" style="1" customWidth="1"/>
    <col min="10249" max="10249" width="6.42578125" style="1" customWidth="1"/>
    <col min="10250" max="10256" width="7.28515625" style="1" customWidth="1"/>
    <col min="10257" max="10497" width="9.140625" style="1"/>
    <col min="10498" max="10498" width="30" style="1" customWidth="1"/>
    <col min="10499" max="10499" width="9.140625" style="1"/>
    <col min="10500" max="10503" width="6" style="1" customWidth="1"/>
    <col min="10504" max="10504" width="12.5703125" style="1" customWidth="1"/>
    <col min="10505" max="10505" width="6.42578125" style="1" customWidth="1"/>
    <col min="10506" max="10512" width="7.28515625" style="1" customWidth="1"/>
    <col min="10513" max="10753" width="9.140625" style="1"/>
    <col min="10754" max="10754" width="30" style="1" customWidth="1"/>
    <col min="10755" max="10755" width="9.140625" style="1"/>
    <col min="10756" max="10759" width="6" style="1" customWidth="1"/>
    <col min="10760" max="10760" width="12.5703125" style="1" customWidth="1"/>
    <col min="10761" max="10761" width="6.42578125" style="1" customWidth="1"/>
    <col min="10762" max="10768" width="7.28515625" style="1" customWidth="1"/>
    <col min="10769" max="11009" width="9.140625" style="1"/>
    <col min="11010" max="11010" width="30" style="1" customWidth="1"/>
    <col min="11011" max="11011" width="9.140625" style="1"/>
    <col min="11012" max="11015" width="6" style="1" customWidth="1"/>
    <col min="11016" max="11016" width="12.5703125" style="1" customWidth="1"/>
    <col min="11017" max="11017" width="6.42578125" style="1" customWidth="1"/>
    <col min="11018" max="11024" width="7.28515625" style="1" customWidth="1"/>
    <col min="11025" max="11265" width="9.140625" style="1"/>
    <col min="11266" max="11266" width="30" style="1" customWidth="1"/>
    <col min="11267" max="11267" width="9.140625" style="1"/>
    <col min="11268" max="11271" width="6" style="1" customWidth="1"/>
    <col min="11272" max="11272" width="12.5703125" style="1" customWidth="1"/>
    <col min="11273" max="11273" width="6.42578125" style="1" customWidth="1"/>
    <col min="11274" max="11280" width="7.28515625" style="1" customWidth="1"/>
    <col min="11281" max="11521" width="9.140625" style="1"/>
    <col min="11522" max="11522" width="30" style="1" customWidth="1"/>
    <col min="11523" max="11523" width="9.140625" style="1"/>
    <col min="11524" max="11527" width="6" style="1" customWidth="1"/>
    <col min="11528" max="11528" width="12.5703125" style="1" customWidth="1"/>
    <col min="11529" max="11529" width="6.42578125" style="1" customWidth="1"/>
    <col min="11530" max="11536" width="7.28515625" style="1" customWidth="1"/>
    <col min="11537" max="11777" width="9.140625" style="1"/>
    <col min="11778" max="11778" width="30" style="1" customWidth="1"/>
    <col min="11779" max="11779" width="9.140625" style="1"/>
    <col min="11780" max="11783" width="6" style="1" customWidth="1"/>
    <col min="11784" max="11784" width="12.5703125" style="1" customWidth="1"/>
    <col min="11785" max="11785" width="6.42578125" style="1" customWidth="1"/>
    <col min="11786" max="11792" width="7.28515625" style="1" customWidth="1"/>
    <col min="11793" max="12033" width="9.140625" style="1"/>
    <col min="12034" max="12034" width="30" style="1" customWidth="1"/>
    <col min="12035" max="12035" width="9.140625" style="1"/>
    <col min="12036" max="12039" width="6" style="1" customWidth="1"/>
    <col min="12040" max="12040" width="12.5703125" style="1" customWidth="1"/>
    <col min="12041" max="12041" width="6.42578125" style="1" customWidth="1"/>
    <col min="12042" max="12048" width="7.28515625" style="1" customWidth="1"/>
    <col min="12049" max="12289" width="9.140625" style="1"/>
    <col min="12290" max="12290" width="30" style="1" customWidth="1"/>
    <col min="12291" max="12291" width="9.140625" style="1"/>
    <col min="12292" max="12295" width="6" style="1" customWidth="1"/>
    <col min="12296" max="12296" width="12.5703125" style="1" customWidth="1"/>
    <col min="12297" max="12297" width="6.42578125" style="1" customWidth="1"/>
    <col min="12298" max="12304" width="7.28515625" style="1" customWidth="1"/>
    <col min="12305" max="12545" width="9.140625" style="1"/>
    <col min="12546" max="12546" width="30" style="1" customWidth="1"/>
    <col min="12547" max="12547" width="9.140625" style="1"/>
    <col min="12548" max="12551" width="6" style="1" customWidth="1"/>
    <col min="12552" max="12552" width="12.5703125" style="1" customWidth="1"/>
    <col min="12553" max="12553" width="6.42578125" style="1" customWidth="1"/>
    <col min="12554" max="12560" width="7.28515625" style="1" customWidth="1"/>
    <col min="12561" max="12801" width="9.140625" style="1"/>
    <col min="12802" max="12802" width="30" style="1" customWidth="1"/>
    <col min="12803" max="12803" width="9.140625" style="1"/>
    <col min="12804" max="12807" width="6" style="1" customWidth="1"/>
    <col min="12808" max="12808" width="12.5703125" style="1" customWidth="1"/>
    <col min="12809" max="12809" width="6.42578125" style="1" customWidth="1"/>
    <col min="12810" max="12816" width="7.28515625" style="1" customWidth="1"/>
    <col min="12817" max="13057" width="9.140625" style="1"/>
    <col min="13058" max="13058" width="30" style="1" customWidth="1"/>
    <col min="13059" max="13059" width="9.140625" style="1"/>
    <col min="13060" max="13063" width="6" style="1" customWidth="1"/>
    <col min="13064" max="13064" width="12.5703125" style="1" customWidth="1"/>
    <col min="13065" max="13065" width="6.42578125" style="1" customWidth="1"/>
    <col min="13066" max="13072" width="7.28515625" style="1" customWidth="1"/>
    <col min="13073" max="13313" width="9.140625" style="1"/>
    <col min="13314" max="13314" width="30" style="1" customWidth="1"/>
    <col min="13315" max="13315" width="9.140625" style="1"/>
    <col min="13316" max="13319" width="6" style="1" customWidth="1"/>
    <col min="13320" max="13320" width="12.5703125" style="1" customWidth="1"/>
    <col min="13321" max="13321" width="6.42578125" style="1" customWidth="1"/>
    <col min="13322" max="13328" width="7.28515625" style="1" customWidth="1"/>
    <col min="13329" max="13569" width="9.140625" style="1"/>
    <col min="13570" max="13570" width="30" style="1" customWidth="1"/>
    <col min="13571" max="13571" width="9.140625" style="1"/>
    <col min="13572" max="13575" width="6" style="1" customWidth="1"/>
    <col min="13576" max="13576" width="12.5703125" style="1" customWidth="1"/>
    <col min="13577" max="13577" width="6.42578125" style="1" customWidth="1"/>
    <col min="13578" max="13584" width="7.28515625" style="1" customWidth="1"/>
    <col min="13585" max="13825" width="9.140625" style="1"/>
    <col min="13826" max="13826" width="30" style="1" customWidth="1"/>
    <col min="13827" max="13827" width="9.140625" style="1"/>
    <col min="13828" max="13831" width="6" style="1" customWidth="1"/>
    <col min="13832" max="13832" width="12.5703125" style="1" customWidth="1"/>
    <col min="13833" max="13833" width="6.42578125" style="1" customWidth="1"/>
    <col min="13834" max="13840" width="7.28515625" style="1" customWidth="1"/>
    <col min="13841" max="14081" width="9.140625" style="1"/>
    <col min="14082" max="14082" width="30" style="1" customWidth="1"/>
    <col min="14083" max="14083" width="9.140625" style="1"/>
    <col min="14084" max="14087" width="6" style="1" customWidth="1"/>
    <col min="14088" max="14088" width="12.5703125" style="1" customWidth="1"/>
    <col min="14089" max="14089" width="6.42578125" style="1" customWidth="1"/>
    <col min="14090" max="14096" width="7.28515625" style="1" customWidth="1"/>
    <col min="14097" max="14337" width="9.140625" style="1"/>
    <col min="14338" max="14338" width="30" style="1" customWidth="1"/>
    <col min="14339" max="14339" width="9.140625" style="1"/>
    <col min="14340" max="14343" width="6" style="1" customWidth="1"/>
    <col min="14344" max="14344" width="12.5703125" style="1" customWidth="1"/>
    <col min="14345" max="14345" width="6.42578125" style="1" customWidth="1"/>
    <col min="14346" max="14352" width="7.28515625" style="1" customWidth="1"/>
    <col min="14353" max="14593" width="9.140625" style="1"/>
    <col min="14594" max="14594" width="30" style="1" customWidth="1"/>
    <col min="14595" max="14595" width="9.140625" style="1"/>
    <col min="14596" max="14599" width="6" style="1" customWidth="1"/>
    <col min="14600" max="14600" width="12.5703125" style="1" customWidth="1"/>
    <col min="14601" max="14601" width="6.42578125" style="1" customWidth="1"/>
    <col min="14602" max="14608" width="7.28515625" style="1" customWidth="1"/>
    <col min="14609" max="14849" width="9.140625" style="1"/>
    <col min="14850" max="14850" width="30" style="1" customWidth="1"/>
    <col min="14851" max="14851" width="9.140625" style="1"/>
    <col min="14852" max="14855" width="6" style="1" customWidth="1"/>
    <col min="14856" max="14856" width="12.5703125" style="1" customWidth="1"/>
    <col min="14857" max="14857" width="6.42578125" style="1" customWidth="1"/>
    <col min="14858" max="14864" width="7.28515625" style="1" customWidth="1"/>
    <col min="14865" max="15105" width="9.140625" style="1"/>
    <col min="15106" max="15106" width="30" style="1" customWidth="1"/>
    <col min="15107" max="15107" width="9.140625" style="1"/>
    <col min="15108" max="15111" width="6" style="1" customWidth="1"/>
    <col min="15112" max="15112" width="12.5703125" style="1" customWidth="1"/>
    <col min="15113" max="15113" width="6.42578125" style="1" customWidth="1"/>
    <col min="15114" max="15120" width="7.28515625" style="1" customWidth="1"/>
    <col min="15121" max="15361" width="9.140625" style="1"/>
    <col min="15362" max="15362" width="30" style="1" customWidth="1"/>
    <col min="15363" max="15363" width="9.140625" style="1"/>
    <col min="15364" max="15367" width="6" style="1" customWidth="1"/>
    <col min="15368" max="15368" width="12.5703125" style="1" customWidth="1"/>
    <col min="15369" max="15369" width="6.42578125" style="1" customWidth="1"/>
    <col min="15370" max="15376" width="7.28515625" style="1" customWidth="1"/>
    <col min="15377" max="15617" width="9.140625" style="1"/>
    <col min="15618" max="15618" width="30" style="1" customWidth="1"/>
    <col min="15619" max="15619" width="9.140625" style="1"/>
    <col min="15620" max="15623" width="6" style="1" customWidth="1"/>
    <col min="15624" max="15624" width="12.5703125" style="1" customWidth="1"/>
    <col min="15625" max="15625" width="6.42578125" style="1" customWidth="1"/>
    <col min="15626" max="15632" width="7.28515625" style="1" customWidth="1"/>
    <col min="15633" max="15873" width="9.140625" style="1"/>
    <col min="15874" max="15874" width="30" style="1" customWidth="1"/>
    <col min="15875" max="15875" width="9.140625" style="1"/>
    <col min="15876" max="15879" width="6" style="1" customWidth="1"/>
    <col min="15880" max="15880" width="12.5703125" style="1" customWidth="1"/>
    <col min="15881" max="15881" width="6.42578125" style="1" customWidth="1"/>
    <col min="15882" max="15888" width="7.28515625" style="1" customWidth="1"/>
    <col min="15889" max="16129" width="9.140625" style="1"/>
    <col min="16130" max="16130" width="30" style="1" customWidth="1"/>
    <col min="16131" max="16131" width="9.140625" style="1"/>
    <col min="16132" max="16135" width="6" style="1" customWidth="1"/>
    <col min="16136" max="16136" width="12.5703125" style="1" customWidth="1"/>
    <col min="16137" max="16137" width="6.42578125" style="1" customWidth="1"/>
    <col min="16138" max="16144" width="7.28515625" style="1" customWidth="1"/>
    <col min="16145" max="16384" width="9.140625" style="1"/>
  </cols>
  <sheetData>
    <row r="1" spans="1:16" ht="13.5" customHeight="1" thickBot="1" x14ac:dyDescent="0.25">
      <c r="A1" s="177" t="s">
        <v>0</v>
      </c>
      <c r="B1" s="180" t="s">
        <v>1</v>
      </c>
      <c r="C1" s="203" t="s">
        <v>2</v>
      </c>
      <c r="D1" s="180" t="s">
        <v>3</v>
      </c>
      <c r="E1" s="181"/>
      <c r="F1" s="181"/>
      <c r="G1" s="181"/>
      <c r="H1" s="181"/>
      <c r="I1" s="186" t="s">
        <v>4</v>
      </c>
      <c r="J1" s="187"/>
      <c r="K1" s="187"/>
      <c r="L1" s="187"/>
      <c r="M1" s="187"/>
      <c r="N1" s="187"/>
      <c r="O1" s="181"/>
      <c r="P1" s="181"/>
    </row>
    <row r="2" spans="1:16" x14ac:dyDescent="0.2">
      <c r="A2" s="178"/>
      <c r="B2" s="181"/>
      <c r="C2" s="204"/>
      <c r="D2" s="188" t="s">
        <v>5</v>
      </c>
      <c r="E2" s="188" t="s">
        <v>6</v>
      </c>
      <c r="F2" s="180" t="s">
        <v>7</v>
      </c>
      <c r="G2" s="181"/>
      <c r="H2" s="190"/>
      <c r="I2" s="195" t="s">
        <v>8</v>
      </c>
      <c r="J2" s="196"/>
      <c r="K2" s="191" t="s">
        <v>8</v>
      </c>
      <c r="L2" s="192"/>
      <c r="M2" s="191" t="s">
        <v>9</v>
      </c>
      <c r="N2" s="192"/>
      <c r="O2" s="197"/>
      <c r="P2" s="193"/>
    </row>
    <row r="3" spans="1:16" x14ac:dyDescent="0.2">
      <c r="A3" s="178"/>
      <c r="B3" s="181"/>
      <c r="C3" s="204"/>
      <c r="D3" s="189"/>
      <c r="E3" s="189"/>
      <c r="F3" s="188" t="s">
        <v>11</v>
      </c>
      <c r="G3" s="181" t="s">
        <v>12</v>
      </c>
      <c r="H3" s="190"/>
      <c r="I3" s="198"/>
      <c r="J3" s="199"/>
      <c r="K3" s="151"/>
      <c r="L3" s="152"/>
      <c r="M3" s="151"/>
      <c r="N3" s="152"/>
      <c r="O3" s="198"/>
      <c r="P3" s="153"/>
    </row>
    <row r="4" spans="1:16" ht="60.75" customHeight="1" thickBot="1" x14ac:dyDescent="0.25">
      <c r="A4" s="179"/>
      <c r="B4" s="181"/>
      <c r="C4" s="205"/>
      <c r="D4" s="189"/>
      <c r="E4" s="189"/>
      <c r="F4" s="189"/>
      <c r="G4" s="121" t="s">
        <v>13</v>
      </c>
      <c r="H4" s="84" t="s">
        <v>14</v>
      </c>
      <c r="I4" s="81" t="s">
        <v>15</v>
      </c>
      <c r="J4" s="82" t="s">
        <v>16</v>
      </c>
      <c r="K4" s="81" t="s">
        <v>170</v>
      </c>
      <c r="L4" s="82" t="s">
        <v>171</v>
      </c>
      <c r="M4" s="81" t="s">
        <v>17</v>
      </c>
      <c r="N4" s="82" t="s">
        <v>172</v>
      </c>
      <c r="O4" s="83"/>
      <c r="P4" s="122"/>
    </row>
    <row r="5" spans="1:16" s="4" customFormat="1" ht="25.5" x14ac:dyDescent="0.25">
      <c r="A5" s="89" t="s">
        <v>49</v>
      </c>
      <c r="B5" s="90" t="s">
        <v>50</v>
      </c>
      <c r="C5" s="91" t="s">
        <v>127</v>
      </c>
      <c r="D5" s="92">
        <f>SUM(D6:D9)</f>
        <v>498</v>
      </c>
      <c r="E5" s="92">
        <f t="shared" ref="E5:N5" si="0">SUM(E6:E9)</f>
        <v>166</v>
      </c>
      <c r="F5" s="92">
        <f t="shared" si="0"/>
        <v>332</v>
      </c>
      <c r="G5" s="92">
        <f t="shared" si="0"/>
        <v>252</v>
      </c>
      <c r="H5" s="93"/>
      <c r="I5" s="94"/>
      <c r="J5" s="95"/>
      <c r="K5" s="94">
        <f t="shared" si="0"/>
        <v>112</v>
      </c>
      <c r="L5" s="95">
        <f t="shared" si="0"/>
        <v>80</v>
      </c>
      <c r="M5" s="94">
        <f t="shared" si="0"/>
        <v>64</v>
      </c>
      <c r="N5" s="95">
        <f t="shared" si="0"/>
        <v>76</v>
      </c>
      <c r="O5" s="96"/>
      <c r="P5" s="92"/>
    </row>
    <row r="6" spans="1:16" s="4" customFormat="1" x14ac:dyDescent="0.25">
      <c r="A6" s="129" t="s">
        <v>51</v>
      </c>
      <c r="B6" s="9" t="s">
        <v>52</v>
      </c>
      <c r="C6" s="13" t="s">
        <v>53</v>
      </c>
      <c r="D6" s="34">
        <f>E6+F6</f>
        <v>62</v>
      </c>
      <c r="E6" s="34">
        <v>14</v>
      </c>
      <c r="F6" s="34">
        <f>I6+J6+K6+L6+M6+N6+O6+P6</f>
        <v>48</v>
      </c>
      <c r="G6" s="34">
        <v>8</v>
      </c>
      <c r="H6" s="128"/>
      <c r="I6" s="65"/>
      <c r="J6" s="66"/>
      <c r="K6" s="65"/>
      <c r="L6" s="66"/>
      <c r="M6" s="65"/>
      <c r="N6" s="66">
        <v>48</v>
      </c>
      <c r="O6" s="125"/>
      <c r="P6" s="34"/>
    </row>
    <row r="7" spans="1:16" s="4" customFormat="1" x14ac:dyDescent="0.25">
      <c r="A7" s="129" t="s">
        <v>54</v>
      </c>
      <c r="B7" s="9" t="s">
        <v>32</v>
      </c>
      <c r="C7" s="13" t="s">
        <v>53</v>
      </c>
      <c r="D7" s="34">
        <f>E7+F7</f>
        <v>62</v>
      </c>
      <c r="E7" s="34">
        <v>14</v>
      </c>
      <c r="F7" s="34">
        <f>I7+J7+K7+L7+M7+N7+O7+P7</f>
        <v>48</v>
      </c>
      <c r="G7" s="34">
        <v>8</v>
      </c>
      <c r="H7" s="128"/>
      <c r="I7" s="65"/>
      <c r="J7" s="66"/>
      <c r="K7" s="65">
        <v>48</v>
      </c>
      <c r="L7" s="66"/>
      <c r="M7" s="65"/>
      <c r="N7" s="66"/>
      <c r="O7" s="125"/>
      <c r="P7" s="34"/>
    </row>
    <row r="8" spans="1:16" s="4" customFormat="1" x14ac:dyDescent="0.25">
      <c r="A8" s="129" t="s">
        <v>55</v>
      </c>
      <c r="B8" s="9" t="s">
        <v>30</v>
      </c>
      <c r="C8" s="13" t="s">
        <v>113</v>
      </c>
      <c r="D8" s="34">
        <f>E8+F8</f>
        <v>138</v>
      </c>
      <c r="E8" s="34">
        <v>20</v>
      </c>
      <c r="F8" s="34">
        <f>SUM(K8:N8)</f>
        <v>118</v>
      </c>
      <c r="G8" s="34">
        <v>118</v>
      </c>
      <c r="H8" s="128"/>
      <c r="I8" s="65"/>
      <c r="J8" s="66"/>
      <c r="K8" s="65">
        <v>32</v>
      </c>
      <c r="L8" s="66">
        <v>40</v>
      </c>
      <c r="M8" s="65">
        <v>32</v>
      </c>
      <c r="N8" s="66">
        <v>14</v>
      </c>
      <c r="O8" s="125"/>
      <c r="P8" s="34"/>
    </row>
    <row r="9" spans="1:16" s="4" customFormat="1" x14ac:dyDescent="0.25">
      <c r="A9" s="129" t="s">
        <v>56</v>
      </c>
      <c r="B9" s="9" t="s">
        <v>38</v>
      </c>
      <c r="C9" s="13" t="s">
        <v>114</v>
      </c>
      <c r="D9" s="34">
        <f>E9+F9</f>
        <v>236</v>
      </c>
      <c r="E9" s="34">
        <f>F9</f>
        <v>118</v>
      </c>
      <c r="F9" s="34">
        <f>SUM(K9:N9)</f>
        <v>118</v>
      </c>
      <c r="G9" s="34">
        <v>118</v>
      </c>
      <c r="H9" s="128"/>
      <c r="I9" s="65"/>
      <c r="J9" s="66"/>
      <c r="K9" s="65">
        <v>32</v>
      </c>
      <c r="L9" s="66">
        <v>40</v>
      </c>
      <c r="M9" s="65">
        <v>32</v>
      </c>
      <c r="N9" s="66">
        <v>14</v>
      </c>
      <c r="O9" s="125"/>
      <c r="P9" s="34"/>
    </row>
    <row r="10" spans="1:16" s="4" customFormat="1" ht="25.5" x14ac:dyDescent="0.25">
      <c r="A10" s="89" t="s">
        <v>57</v>
      </c>
      <c r="B10" s="90" t="s">
        <v>58</v>
      </c>
      <c r="C10" s="91" t="s">
        <v>59</v>
      </c>
      <c r="D10" s="92">
        <f>SUM(D11:D12)</f>
        <v>177</v>
      </c>
      <c r="E10" s="92">
        <f>SUM(E11:E12)</f>
        <v>59</v>
      </c>
      <c r="F10" s="92">
        <f>SUM(F11:F12)</f>
        <v>118</v>
      </c>
      <c r="G10" s="92">
        <f>SUM(G11:G12)</f>
        <v>66</v>
      </c>
      <c r="H10" s="93"/>
      <c r="I10" s="94"/>
      <c r="J10" s="95"/>
      <c r="K10" s="94">
        <f>SUM(K11:K12)</f>
        <v>48</v>
      </c>
      <c r="L10" s="95">
        <f>SUM(L11:L12)</f>
        <v>70</v>
      </c>
      <c r="M10" s="94"/>
      <c r="N10" s="95"/>
      <c r="O10" s="96"/>
      <c r="P10" s="92"/>
    </row>
    <row r="11" spans="1:16" s="4" customFormat="1" x14ac:dyDescent="0.25">
      <c r="A11" s="129" t="s">
        <v>60</v>
      </c>
      <c r="B11" s="9" t="s">
        <v>46</v>
      </c>
      <c r="C11" s="13" t="s">
        <v>131</v>
      </c>
      <c r="D11" s="34">
        <f>E11+F11</f>
        <v>78</v>
      </c>
      <c r="E11" s="34">
        <f>F11/2</f>
        <v>26</v>
      </c>
      <c r="F11" s="34">
        <v>52</v>
      </c>
      <c r="G11" s="34">
        <v>26</v>
      </c>
      <c r="H11" s="128"/>
      <c r="I11" s="65"/>
      <c r="J11" s="66"/>
      <c r="K11" s="65">
        <v>32</v>
      </c>
      <c r="L11" s="66">
        <v>20</v>
      </c>
      <c r="M11" s="65"/>
      <c r="N11" s="66"/>
      <c r="O11" s="125"/>
      <c r="P11" s="34"/>
    </row>
    <row r="12" spans="1:16" s="4" customFormat="1" ht="25.5" x14ac:dyDescent="0.25">
      <c r="A12" s="14" t="s">
        <v>61</v>
      </c>
      <c r="B12" s="15" t="s">
        <v>115</v>
      </c>
      <c r="C12" s="16" t="s">
        <v>131</v>
      </c>
      <c r="D12" s="34">
        <f>E12+F12</f>
        <v>99</v>
      </c>
      <c r="E12" s="34">
        <f>F12/2</f>
        <v>33</v>
      </c>
      <c r="F12" s="34">
        <f>I12+J12+K12+L12+M12+N12+O12+P12</f>
        <v>66</v>
      </c>
      <c r="G12" s="17">
        <v>40</v>
      </c>
      <c r="H12" s="52"/>
      <c r="I12" s="69"/>
      <c r="J12" s="70"/>
      <c r="K12" s="69">
        <v>16</v>
      </c>
      <c r="L12" s="70">
        <v>50</v>
      </c>
      <c r="M12" s="69"/>
      <c r="N12" s="70"/>
      <c r="O12" s="59"/>
      <c r="P12" s="17"/>
    </row>
    <row r="13" spans="1:16" s="4" customFormat="1" x14ac:dyDescent="0.25">
      <c r="A13" s="89" t="s">
        <v>62</v>
      </c>
      <c r="B13" s="90" t="s">
        <v>63</v>
      </c>
      <c r="C13" s="91" t="s">
        <v>163</v>
      </c>
      <c r="D13" s="92">
        <f>SUM(D14,D26,)</f>
        <v>2871</v>
      </c>
      <c r="E13" s="92">
        <f>SUM(E14,E26,)</f>
        <v>837</v>
      </c>
      <c r="F13" s="92">
        <f>SUM(F14,F26,)</f>
        <v>2034</v>
      </c>
      <c r="G13" s="92">
        <f>SUM(G14,G26,)</f>
        <v>756</v>
      </c>
      <c r="H13" s="93">
        <f>H14+H26</f>
        <v>50</v>
      </c>
      <c r="I13" s="94"/>
      <c r="J13" s="95"/>
      <c r="K13" s="94">
        <f>SUM(K14,K26,)</f>
        <v>416</v>
      </c>
      <c r="L13" s="95">
        <f>L14+L26</f>
        <v>678</v>
      </c>
      <c r="M13" s="94">
        <f>M14+M26</f>
        <v>584</v>
      </c>
      <c r="N13" s="95">
        <f>SUM(N14,N26,)</f>
        <v>356</v>
      </c>
      <c r="O13" s="96"/>
      <c r="P13" s="92"/>
    </row>
    <row r="14" spans="1:16" s="4" customFormat="1" ht="25.5" x14ac:dyDescent="0.25">
      <c r="A14" s="104" t="s">
        <v>64</v>
      </c>
      <c r="B14" s="105" t="s">
        <v>65</v>
      </c>
      <c r="C14" s="106" t="s">
        <v>161</v>
      </c>
      <c r="D14" s="107">
        <f>SUM(D15:D25)</f>
        <v>861</v>
      </c>
      <c r="E14" s="107">
        <f>SUM(E15:E25)</f>
        <v>287</v>
      </c>
      <c r="F14" s="107">
        <f>SUM(F15:F25)</f>
        <v>574</v>
      </c>
      <c r="G14" s="107">
        <f>SUM(G15:G25)</f>
        <v>312</v>
      </c>
      <c r="H14" s="108">
        <f>SUM(H15:H25)</f>
        <v>0</v>
      </c>
      <c r="I14" s="109"/>
      <c r="J14" s="110"/>
      <c r="K14" s="109">
        <f>SUM(K15:K23)</f>
        <v>354</v>
      </c>
      <c r="L14" s="110">
        <f>SUM(L15:L23)</f>
        <v>40</v>
      </c>
      <c r="M14" s="109">
        <f>SUM(M15:M25)</f>
        <v>180</v>
      </c>
      <c r="N14" s="110">
        <f>SUM(N15:N25)</f>
        <v>0</v>
      </c>
      <c r="O14" s="111"/>
      <c r="P14" s="107"/>
    </row>
    <row r="15" spans="1:16" s="4" customFormat="1" x14ac:dyDescent="0.25">
      <c r="A15" s="129" t="s">
        <v>66</v>
      </c>
      <c r="B15" s="9" t="s">
        <v>89</v>
      </c>
      <c r="C15" s="47" t="s">
        <v>160</v>
      </c>
      <c r="D15" s="34">
        <f>E15+F15</f>
        <v>120</v>
      </c>
      <c r="E15" s="34">
        <f t="shared" ref="E15:E21" si="1">F15/2</f>
        <v>40</v>
      </c>
      <c r="F15" s="34">
        <v>80</v>
      </c>
      <c r="G15" s="34">
        <v>40</v>
      </c>
      <c r="H15" s="128"/>
      <c r="I15" s="65"/>
      <c r="J15" s="66"/>
      <c r="K15" s="65">
        <v>80</v>
      </c>
      <c r="L15" s="66"/>
      <c r="M15" s="65"/>
      <c r="N15" s="66"/>
      <c r="O15" s="125"/>
      <c r="P15" s="34"/>
    </row>
    <row r="16" spans="1:16" s="4" customFormat="1" x14ac:dyDescent="0.25">
      <c r="A16" s="129" t="s">
        <v>67</v>
      </c>
      <c r="B16" s="9" t="s">
        <v>116</v>
      </c>
      <c r="C16" s="13" t="s">
        <v>53</v>
      </c>
      <c r="D16" s="34">
        <f t="shared" ref="D16:D21" si="2">E16+F16</f>
        <v>72</v>
      </c>
      <c r="E16" s="34">
        <f t="shared" si="1"/>
        <v>24</v>
      </c>
      <c r="F16" s="34">
        <v>48</v>
      </c>
      <c r="G16" s="34">
        <v>24</v>
      </c>
      <c r="H16" s="128"/>
      <c r="I16" s="65"/>
      <c r="J16" s="66"/>
      <c r="K16" s="65">
        <v>48</v>
      </c>
      <c r="L16" s="66"/>
      <c r="M16" s="65"/>
      <c r="N16" s="66"/>
      <c r="O16" s="125"/>
      <c r="P16" s="34"/>
    </row>
    <row r="17" spans="1:16" s="4" customFormat="1" x14ac:dyDescent="0.25">
      <c r="A17" s="129" t="s">
        <v>68</v>
      </c>
      <c r="B17" s="9" t="s">
        <v>117</v>
      </c>
      <c r="C17" s="13" t="s">
        <v>53</v>
      </c>
      <c r="D17" s="34">
        <f t="shared" si="2"/>
        <v>72</v>
      </c>
      <c r="E17" s="34">
        <f t="shared" si="1"/>
        <v>24</v>
      </c>
      <c r="F17" s="34">
        <v>48</v>
      </c>
      <c r="G17" s="34">
        <v>24</v>
      </c>
      <c r="H17" s="128"/>
      <c r="I17" s="65"/>
      <c r="J17" s="66"/>
      <c r="K17" s="65">
        <v>48</v>
      </c>
      <c r="L17" s="66"/>
      <c r="M17" s="65"/>
      <c r="N17" s="66"/>
      <c r="O17" s="125"/>
      <c r="P17" s="34"/>
    </row>
    <row r="18" spans="1:16" s="4" customFormat="1" ht="25.5" x14ac:dyDescent="0.25">
      <c r="A18" s="129" t="s">
        <v>69</v>
      </c>
      <c r="B18" s="9" t="s">
        <v>118</v>
      </c>
      <c r="C18" s="13" t="s">
        <v>53</v>
      </c>
      <c r="D18" s="34">
        <f>E18+F18</f>
        <v>48</v>
      </c>
      <c r="E18" s="34">
        <f>F18/2</f>
        <v>16</v>
      </c>
      <c r="F18" s="34">
        <v>32</v>
      </c>
      <c r="G18" s="34">
        <v>20</v>
      </c>
      <c r="H18" s="128"/>
      <c r="I18" s="65"/>
      <c r="J18" s="66"/>
      <c r="K18" s="65">
        <v>32</v>
      </c>
      <c r="L18" s="66"/>
      <c r="M18" s="65"/>
      <c r="N18" s="66"/>
      <c r="O18" s="125"/>
      <c r="P18" s="34"/>
    </row>
    <row r="19" spans="1:16" s="4" customFormat="1" x14ac:dyDescent="0.25">
      <c r="A19" s="129" t="s">
        <v>70</v>
      </c>
      <c r="B19" s="9" t="s">
        <v>119</v>
      </c>
      <c r="C19" s="13" t="s">
        <v>53</v>
      </c>
      <c r="D19" s="34">
        <f>E19+F19</f>
        <v>72</v>
      </c>
      <c r="E19" s="34">
        <f>F19/2</f>
        <v>24</v>
      </c>
      <c r="F19" s="34">
        <v>48</v>
      </c>
      <c r="G19" s="34">
        <v>24</v>
      </c>
      <c r="H19" s="128"/>
      <c r="I19" s="65"/>
      <c r="J19" s="66"/>
      <c r="K19" s="65">
        <v>48</v>
      </c>
      <c r="L19" s="66"/>
      <c r="M19" s="65"/>
      <c r="N19" s="66"/>
      <c r="O19" s="125"/>
      <c r="P19" s="34"/>
    </row>
    <row r="20" spans="1:16" s="4" customFormat="1" ht="25.5" x14ac:dyDescent="0.25">
      <c r="A20" s="129" t="s">
        <v>71</v>
      </c>
      <c r="B20" s="9" t="s">
        <v>120</v>
      </c>
      <c r="C20" s="13" t="s">
        <v>53</v>
      </c>
      <c r="D20" s="34">
        <f t="shared" si="2"/>
        <v>48</v>
      </c>
      <c r="E20" s="34">
        <f t="shared" si="1"/>
        <v>16</v>
      </c>
      <c r="F20" s="34">
        <v>32</v>
      </c>
      <c r="G20" s="34">
        <v>20</v>
      </c>
      <c r="H20" s="128"/>
      <c r="I20" s="65"/>
      <c r="J20" s="66"/>
      <c r="K20" s="65">
        <v>32</v>
      </c>
      <c r="L20" s="66"/>
      <c r="M20" s="65"/>
      <c r="N20" s="66"/>
      <c r="O20" s="125"/>
      <c r="P20" s="34"/>
    </row>
    <row r="21" spans="1:16" s="4" customFormat="1" x14ac:dyDescent="0.25">
      <c r="A21" s="129" t="s">
        <v>72</v>
      </c>
      <c r="B21" s="9" t="s">
        <v>121</v>
      </c>
      <c r="C21" s="13" t="s">
        <v>160</v>
      </c>
      <c r="D21" s="34">
        <f t="shared" si="2"/>
        <v>99</v>
      </c>
      <c r="E21" s="34">
        <f t="shared" si="1"/>
        <v>33</v>
      </c>
      <c r="F21" s="34">
        <v>66</v>
      </c>
      <c r="G21" s="34">
        <v>36</v>
      </c>
      <c r="H21" s="128"/>
      <c r="I21" s="65"/>
      <c r="J21" s="66"/>
      <c r="K21" s="65">
        <v>66</v>
      </c>
      <c r="L21" s="66"/>
      <c r="M21" s="65"/>
      <c r="N21" s="66"/>
      <c r="O21" s="125"/>
      <c r="P21" s="34"/>
    </row>
    <row r="22" spans="1:16" s="4" customFormat="1" x14ac:dyDescent="0.25">
      <c r="A22" s="129" t="s">
        <v>73</v>
      </c>
      <c r="B22" s="9" t="s">
        <v>122</v>
      </c>
      <c r="C22" s="13" t="s">
        <v>53</v>
      </c>
      <c r="D22" s="34">
        <f>E22+F22</f>
        <v>96</v>
      </c>
      <c r="E22" s="34">
        <v>32</v>
      </c>
      <c r="F22" s="34">
        <v>64</v>
      </c>
      <c r="G22" s="34">
        <v>32</v>
      </c>
      <c r="H22" s="128"/>
      <c r="I22" s="65"/>
      <c r="J22" s="66"/>
      <c r="K22" s="65"/>
      <c r="L22" s="66"/>
      <c r="M22" s="65">
        <v>64</v>
      </c>
      <c r="N22" s="66"/>
      <c r="O22" s="125"/>
      <c r="P22" s="34"/>
    </row>
    <row r="23" spans="1:16" s="4" customFormat="1" x14ac:dyDescent="0.25">
      <c r="A23" s="129" t="s">
        <v>74</v>
      </c>
      <c r="B23" s="9" t="s">
        <v>123</v>
      </c>
      <c r="C23" s="13" t="s">
        <v>53</v>
      </c>
      <c r="D23" s="34">
        <f>E23+F23</f>
        <v>60</v>
      </c>
      <c r="E23" s="34">
        <v>20</v>
      </c>
      <c r="F23" s="34">
        <v>40</v>
      </c>
      <c r="G23" s="34">
        <v>20</v>
      </c>
      <c r="H23" s="128"/>
      <c r="I23" s="65"/>
      <c r="J23" s="66"/>
      <c r="K23" s="65"/>
      <c r="L23" s="66">
        <v>40</v>
      </c>
      <c r="M23" s="65"/>
      <c r="N23" s="66"/>
      <c r="O23" s="125"/>
      <c r="P23" s="34"/>
    </row>
    <row r="24" spans="1:16" s="4" customFormat="1" ht="25.5" x14ac:dyDescent="0.25">
      <c r="A24" s="129" t="s">
        <v>124</v>
      </c>
      <c r="B24" s="9" t="s">
        <v>125</v>
      </c>
      <c r="C24" s="13" t="s">
        <v>53</v>
      </c>
      <c r="D24" s="34">
        <f>E24+F24</f>
        <v>72</v>
      </c>
      <c r="E24" s="34">
        <v>24</v>
      </c>
      <c r="F24" s="34">
        <v>48</v>
      </c>
      <c r="G24" s="34">
        <v>24</v>
      </c>
      <c r="H24" s="128"/>
      <c r="I24" s="65"/>
      <c r="J24" s="66"/>
      <c r="K24" s="65"/>
      <c r="L24" s="66"/>
      <c r="M24" s="65">
        <v>48</v>
      </c>
      <c r="N24" s="66"/>
      <c r="O24" s="125"/>
      <c r="P24" s="34"/>
    </row>
    <row r="25" spans="1:16" s="4" customFormat="1" x14ac:dyDescent="0.25">
      <c r="A25" s="129" t="s">
        <v>126</v>
      </c>
      <c r="B25" s="9" t="s">
        <v>75</v>
      </c>
      <c r="C25" s="13" t="s">
        <v>53</v>
      </c>
      <c r="D25" s="34">
        <f>E25+F25</f>
        <v>102</v>
      </c>
      <c r="E25" s="34">
        <f>F25/2</f>
        <v>34</v>
      </c>
      <c r="F25" s="34">
        <v>68</v>
      </c>
      <c r="G25" s="34">
        <v>48</v>
      </c>
      <c r="H25" s="128"/>
      <c r="I25" s="65"/>
      <c r="J25" s="66"/>
      <c r="K25" s="65"/>
      <c r="L25" s="66"/>
      <c r="M25" s="65">
        <v>68</v>
      </c>
      <c r="N25" s="66"/>
      <c r="O25" s="125"/>
      <c r="P25" s="34"/>
    </row>
    <row r="26" spans="1:16" s="4" customFormat="1" x14ac:dyDescent="0.25">
      <c r="A26" s="104" t="s">
        <v>76</v>
      </c>
      <c r="B26" s="105" t="s">
        <v>77</v>
      </c>
      <c r="C26" s="106" t="s">
        <v>162</v>
      </c>
      <c r="D26" s="107">
        <f>SUM(D27,D33,D40,D45,)</f>
        <v>2010</v>
      </c>
      <c r="E26" s="107">
        <f>SUM(E27,E33,E40,E45,)</f>
        <v>550</v>
      </c>
      <c r="F26" s="107">
        <f>SUM(F27,F33,F40,F45,)</f>
        <v>1460</v>
      </c>
      <c r="G26" s="107">
        <f>SUM(G27,G33,G40,G45,)</f>
        <v>444</v>
      </c>
      <c r="H26" s="108">
        <f>SUM(H27,H33,H40,H45,)</f>
        <v>50</v>
      </c>
      <c r="I26" s="109"/>
      <c r="J26" s="110"/>
      <c r="K26" s="109">
        <f>SUM(K27,K33,K40,K45,)</f>
        <v>62</v>
      </c>
      <c r="L26" s="110">
        <f>SUM(L27,L33,L40,L45,)</f>
        <v>638</v>
      </c>
      <c r="M26" s="109">
        <f>SUM(M27,M33,M40,M45,)</f>
        <v>404</v>
      </c>
      <c r="N26" s="110">
        <f>SUM(N27,N33,N40,N45,)</f>
        <v>356</v>
      </c>
      <c r="O26" s="111"/>
      <c r="P26" s="107"/>
    </row>
    <row r="27" spans="1:16" s="4" customFormat="1" ht="51" x14ac:dyDescent="0.25">
      <c r="A27" s="18" t="s">
        <v>78</v>
      </c>
      <c r="B27" s="19" t="s">
        <v>128</v>
      </c>
      <c r="C27" s="20" t="s">
        <v>79</v>
      </c>
      <c r="D27" s="21">
        <f>SUM(D28:D32)</f>
        <v>531</v>
      </c>
      <c r="E27" s="21">
        <f>SUM(E28:E32)</f>
        <v>141</v>
      </c>
      <c r="F27" s="21">
        <f>SUM(F28:F32)</f>
        <v>390</v>
      </c>
      <c r="G27" s="21">
        <f>SUM(G28:G30)</f>
        <v>140</v>
      </c>
      <c r="H27" s="53">
        <f>SUM(H28:H30)</f>
        <v>0</v>
      </c>
      <c r="I27" s="71"/>
      <c r="J27" s="72"/>
      <c r="K27" s="71">
        <f t="shared" ref="K27:N27" si="3">K28+K29+K30+K31+K32</f>
        <v>62</v>
      </c>
      <c r="L27" s="72">
        <f t="shared" si="3"/>
        <v>328</v>
      </c>
      <c r="M27" s="71">
        <f t="shared" si="3"/>
        <v>0</v>
      </c>
      <c r="N27" s="72">
        <f t="shared" si="3"/>
        <v>0</v>
      </c>
      <c r="O27" s="60"/>
      <c r="P27" s="21"/>
    </row>
    <row r="28" spans="1:16" s="4" customFormat="1" ht="51" x14ac:dyDescent="0.25">
      <c r="A28" s="129" t="s">
        <v>80</v>
      </c>
      <c r="B28" s="46" t="s">
        <v>129</v>
      </c>
      <c r="C28" s="13"/>
      <c r="D28" s="34">
        <v>333</v>
      </c>
      <c r="E28" s="34">
        <v>111</v>
      </c>
      <c r="F28" s="34">
        <v>222</v>
      </c>
      <c r="G28" s="34">
        <v>110</v>
      </c>
      <c r="H28" s="128"/>
      <c r="I28" s="65"/>
      <c r="J28" s="66"/>
      <c r="K28" s="65">
        <v>62</v>
      </c>
      <c r="L28" s="66">
        <v>160</v>
      </c>
      <c r="M28" s="65"/>
      <c r="N28" s="66"/>
      <c r="O28" s="125"/>
      <c r="P28" s="34"/>
    </row>
    <row r="29" spans="1:16" s="4" customFormat="1" ht="25.5" x14ac:dyDescent="0.25">
      <c r="A29" s="129" t="s">
        <v>81</v>
      </c>
      <c r="B29" s="46" t="s">
        <v>130</v>
      </c>
      <c r="C29" s="13"/>
      <c r="D29" s="34">
        <v>90</v>
      </c>
      <c r="E29" s="34">
        <v>30</v>
      </c>
      <c r="F29" s="34">
        <v>60</v>
      </c>
      <c r="G29" s="34">
        <v>30</v>
      </c>
      <c r="H29" s="128"/>
      <c r="I29" s="65"/>
      <c r="J29" s="66"/>
      <c r="K29" s="65"/>
      <c r="L29" s="66">
        <v>60</v>
      </c>
      <c r="M29" s="65"/>
      <c r="N29" s="66"/>
      <c r="O29" s="125"/>
      <c r="P29" s="34"/>
    </row>
    <row r="30" spans="1:16" s="4" customFormat="1" x14ac:dyDescent="0.25">
      <c r="A30" s="129"/>
      <c r="B30" s="9"/>
      <c r="C30" s="13"/>
      <c r="D30" s="34"/>
      <c r="E30" s="34"/>
      <c r="F30" s="34"/>
      <c r="G30" s="34"/>
      <c r="H30" s="128"/>
      <c r="I30" s="65"/>
      <c r="J30" s="66"/>
      <c r="K30" s="65"/>
      <c r="L30" s="66"/>
      <c r="M30" s="65"/>
      <c r="N30" s="66"/>
      <c r="O30" s="125"/>
      <c r="P30" s="34"/>
    </row>
    <row r="31" spans="1:16" s="4" customFormat="1" x14ac:dyDescent="0.25">
      <c r="A31" s="22" t="s">
        <v>82</v>
      </c>
      <c r="B31" s="23" t="s">
        <v>83</v>
      </c>
      <c r="C31" s="24"/>
      <c r="D31" s="25">
        <v>36</v>
      </c>
      <c r="E31" s="25"/>
      <c r="F31" s="25">
        <v>36</v>
      </c>
      <c r="G31" s="25"/>
      <c r="H31" s="54"/>
      <c r="I31" s="73"/>
      <c r="J31" s="74"/>
      <c r="K31" s="73"/>
      <c r="L31" s="74">
        <v>36</v>
      </c>
      <c r="M31" s="73"/>
      <c r="N31" s="74"/>
      <c r="O31" s="61"/>
      <c r="P31" s="25"/>
    </row>
    <row r="32" spans="1:16" s="4" customFormat="1" x14ac:dyDescent="0.25">
      <c r="A32" s="22" t="s">
        <v>84</v>
      </c>
      <c r="B32" s="23" t="s">
        <v>85</v>
      </c>
      <c r="C32" s="24"/>
      <c r="D32" s="25">
        <v>72</v>
      </c>
      <c r="E32" s="25"/>
      <c r="F32" s="25">
        <v>72</v>
      </c>
      <c r="G32" s="25"/>
      <c r="H32" s="54"/>
      <c r="I32" s="73"/>
      <c r="J32" s="74"/>
      <c r="K32" s="73"/>
      <c r="L32" s="74">
        <v>72</v>
      </c>
      <c r="M32" s="73"/>
      <c r="N32" s="74"/>
      <c r="O32" s="61"/>
      <c r="P32" s="25"/>
    </row>
    <row r="33" spans="1:16" s="4" customFormat="1" ht="38.25" x14ac:dyDescent="0.25">
      <c r="A33" s="18" t="s">
        <v>86</v>
      </c>
      <c r="B33" s="19" t="s">
        <v>132</v>
      </c>
      <c r="C33" s="20" t="s">
        <v>79</v>
      </c>
      <c r="D33" s="21">
        <f>SUM(D34:D39)</f>
        <v>774</v>
      </c>
      <c r="E33" s="21">
        <f>SUM(E34:E39)</f>
        <v>222</v>
      </c>
      <c r="F33" s="21">
        <f>SUM(F34:F39)</f>
        <v>552</v>
      </c>
      <c r="G33" s="21">
        <f>SUM(G34:G36)</f>
        <v>150</v>
      </c>
      <c r="H33" s="53">
        <f>SUM(H34:H36)</f>
        <v>30</v>
      </c>
      <c r="I33" s="71"/>
      <c r="J33" s="72"/>
      <c r="K33" s="71">
        <f>SUM(K34:K39)</f>
        <v>0</v>
      </c>
      <c r="L33" s="72">
        <f>SUM(L34:L39)</f>
        <v>310</v>
      </c>
      <c r="M33" s="71">
        <f>SUM(M34:M39)</f>
        <v>64</v>
      </c>
      <c r="N33" s="72">
        <f>SUM(N34:N39)</f>
        <v>178</v>
      </c>
      <c r="O33" s="60"/>
      <c r="P33" s="21"/>
    </row>
    <row r="34" spans="1:16" s="4" customFormat="1" ht="51" x14ac:dyDescent="0.25">
      <c r="A34" s="129" t="s">
        <v>87</v>
      </c>
      <c r="B34" s="46" t="s">
        <v>133</v>
      </c>
      <c r="C34" s="13"/>
      <c r="D34" s="34">
        <f>E34+F34</f>
        <v>270</v>
      </c>
      <c r="E34" s="34">
        <f>F34/2</f>
        <v>90</v>
      </c>
      <c r="F34" s="34">
        <f>I34+J34+K34+L34+M34+N34+O34+P34</f>
        <v>180</v>
      </c>
      <c r="G34" s="34">
        <v>90</v>
      </c>
      <c r="H34" s="128"/>
      <c r="I34" s="65"/>
      <c r="J34" s="66"/>
      <c r="K34" s="65"/>
      <c r="L34" s="66">
        <v>180</v>
      </c>
      <c r="M34" s="65"/>
      <c r="N34" s="66"/>
      <c r="O34" s="125"/>
      <c r="P34" s="34"/>
    </row>
    <row r="35" spans="1:16" s="4" customFormat="1" ht="51" x14ac:dyDescent="0.25">
      <c r="A35" s="129" t="s">
        <v>88</v>
      </c>
      <c r="B35" s="26" t="s">
        <v>134</v>
      </c>
      <c r="C35" s="13"/>
      <c r="D35" s="34">
        <f>E35+F35</f>
        <v>195</v>
      </c>
      <c r="E35" s="34">
        <f>F35/2</f>
        <v>65</v>
      </c>
      <c r="F35" s="34">
        <f>I35+J35+K35+L35+M35+N35+O35+P35</f>
        <v>130</v>
      </c>
      <c r="G35" s="34">
        <v>60</v>
      </c>
      <c r="H35" s="128">
        <v>30</v>
      </c>
      <c r="I35" s="65"/>
      <c r="J35" s="66"/>
      <c r="K35" s="65"/>
      <c r="L35" s="66">
        <v>130</v>
      </c>
      <c r="M35" s="65"/>
      <c r="N35" s="66"/>
      <c r="O35" s="125"/>
      <c r="P35" s="34"/>
    </row>
    <row r="36" spans="1:16" s="4" customFormat="1" x14ac:dyDescent="0.25">
      <c r="A36" s="129"/>
      <c r="B36" s="27"/>
      <c r="C36" s="13"/>
      <c r="D36" s="34"/>
      <c r="E36" s="34"/>
      <c r="F36" s="34"/>
      <c r="G36" s="34"/>
      <c r="H36" s="128"/>
      <c r="I36" s="65"/>
      <c r="J36" s="66"/>
      <c r="K36" s="65"/>
      <c r="L36" s="66"/>
      <c r="M36" s="65"/>
      <c r="N36" s="66"/>
      <c r="O36" s="125"/>
      <c r="P36" s="34"/>
    </row>
    <row r="37" spans="1:16" s="4" customFormat="1" ht="51" x14ac:dyDescent="0.25">
      <c r="A37" s="129" t="s">
        <v>135</v>
      </c>
      <c r="B37" s="27" t="s">
        <v>136</v>
      </c>
      <c r="C37" s="13"/>
      <c r="D37" s="34">
        <f>E37+F37</f>
        <v>201</v>
      </c>
      <c r="E37" s="34">
        <f>F37/2</f>
        <v>67</v>
      </c>
      <c r="F37" s="34">
        <f>I37+J37+K37+L37+M37+N37+O37+P37</f>
        <v>134</v>
      </c>
      <c r="G37" s="34">
        <v>62</v>
      </c>
      <c r="H37" s="128"/>
      <c r="I37" s="65"/>
      <c r="J37" s="66"/>
      <c r="K37" s="65"/>
      <c r="L37" s="66"/>
      <c r="M37" s="65">
        <v>64</v>
      </c>
      <c r="N37" s="66">
        <v>70</v>
      </c>
      <c r="O37" s="125"/>
      <c r="P37" s="34"/>
    </row>
    <row r="38" spans="1:16" s="4" customFormat="1" x14ac:dyDescent="0.25">
      <c r="A38" s="22" t="s">
        <v>90</v>
      </c>
      <c r="B38" s="23" t="s">
        <v>83</v>
      </c>
      <c r="C38" s="24"/>
      <c r="D38" s="25">
        <v>36</v>
      </c>
      <c r="E38" s="25"/>
      <c r="F38" s="25">
        <v>36</v>
      </c>
      <c r="G38" s="25"/>
      <c r="H38" s="54"/>
      <c r="I38" s="73"/>
      <c r="J38" s="74"/>
      <c r="K38" s="73"/>
      <c r="L38" s="74"/>
      <c r="M38" s="73"/>
      <c r="N38" s="74">
        <v>36</v>
      </c>
      <c r="O38" s="61"/>
      <c r="P38" s="25"/>
    </row>
    <row r="39" spans="1:16" s="4" customFormat="1" x14ac:dyDescent="0.25">
      <c r="A39" s="22" t="s">
        <v>91</v>
      </c>
      <c r="B39" s="23" t="s">
        <v>85</v>
      </c>
      <c r="C39" s="24"/>
      <c r="D39" s="25">
        <f>F39</f>
        <v>72</v>
      </c>
      <c r="E39" s="25"/>
      <c r="F39" s="25">
        <f>I39+J39+K39+L39+M39+N39+O39+P39</f>
        <v>72</v>
      </c>
      <c r="G39" s="25"/>
      <c r="H39" s="54"/>
      <c r="I39" s="73"/>
      <c r="J39" s="74"/>
      <c r="K39" s="73"/>
      <c r="L39" s="74"/>
      <c r="M39" s="73"/>
      <c r="N39" s="74">
        <v>72</v>
      </c>
      <c r="O39" s="61"/>
      <c r="P39" s="25"/>
    </row>
    <row r="40" spans="1:16" s="4" customFormat="1" ht="51" x14ac:dyDescent="0.25">
      <c r="A40" s="18" t="s">
        <v>92</v>
      </c>
      <c r="B40" s="19" t="s">
        <v>137</v>
      </c>
      <c r="C40" s="20" t="s">
        <v>79</v>
      </c>
      <c r="D40" s="21">
        <f>SUM(D41:D44)</f>
        <v>354</v>
      </c>
      <c r="E40" s="21">
        <f>SUM(E41:E44)</f>
        <v>94</v>
      </c>
      <c r="F40" s="21">
        <f>SUM(F41:F44)</f>
        <v>260</v>
      </c>
      <c r="G40" s="21">
        <f>SUM(G41:G41)</f>
        <v>62</v>
      </c>
      <c r="H40" s="53">
        <f>SUM(H41:H44)</f>
        <v>0</v>
      </c>
      <c r="I40" s="71"/>
      <c r="J40" s="72"/>
      <c r="K40" s="71">
        <f>SUM(K41:K44)</f>
        <v>0</v>
      </c>
      <c r="L40" s="72">
        <f>SUM(L41:L44)</f>
        <v>0</v>
      </c>
      <c r="M40" s="71">
        <f>SUM(M41:M44)</f>
        <v>260</v>
      </c>
      <c r="N40" s="72">
        <f>SUM(N41:N44)</f>
        <v>0</v>
      </c>
      <c r="O40" s="60"/>
      <c r="P40" s="21"/>
    </row>
    <row r="41" spans="1:16" s="4" customFormat="1" ht="25.5" x14ac:dyDescent="0.25">
      <c r="A41" s="129" t="s">
        <v>93</v>
      </c>
      <c r="B41" s="46" t="s">
        <v>138</v>
      </c>
      <c r="C41" s="13"/>
      <c r="D41" s="34">
        <f>E41+F41</f>
        <v>186</v>
      </c>
      <c r="E41" s="34">
        <f>F41/2</f>
        <v>62</v>
      </c>
      <c r="F41" s="34">
        <f>I41+J41+K41+L41+M41+N41+O41+P41</f>
        <v>124</v>
      </c>
      <c r="G41" s="34">
        <v>62</v>
      </c>
      <c r="H41" s="128"/>
      <c r="I41" s="65"/>
      <c r="J41" s="66"/>
      <c r="K41" s="65"/>
      <c r="L41" s="66"/>
      <c r="M41" s="65">
        <v>124</v>
      </c>
      <c r="N41" s="66"/>
      <c r="O41" s="125"/>
      <c r="P41" s="34"/>
    </row>
    <row r="42" spans="1:16" s="4" customFormat="1" ht="25.5" x14ac:dyDescent="0.25">
      <c r="A42" s="129" t="s">
        <v>139</v>
      </c>
      <c r="B42" s="27" t="s">
        <v>140</v>
      </c>
      <c r="C42" s="13"/>
      <c r="D42" s="34">
        <f>E42+F42</f>
        <v>96</v>
      </c>
      <c r="E42" s="34">
        <v>32</v>
      </c>
      <c r="F42" s="34">
        <f>I42+J42+K42+L42+M42+N42+O42+P42</f>
        <v>64</v>
      </c>
      <c r="G42" s="34">
        <v>32</v>
      </c>
      <c r="H42" s="128"/>
      <c r="I42" s="65"/>
      <c r="J42" s="66"/>
      <c r="K42" s="65"/>
      <c r="L42" s="66"/>
      <c r="M42" s="65">
        <v>64</v>
      </c>
      <c r="N42" s="66"/>
      <c r="O42" s="125"/>
      <c r="P42" s="34"/>
    </row>
    <row r="43" spans="1:16" s="4" customFormat="1" x14ac:dyDescent="0.25">
      <c r="A43" s="22" t="s">
        <v>94</v>
      </c>
      <c r="B43" s="23" t="s">
        <v>83</v>
      </c>
      <c r="C43" s="24"/>
      <c r="D43" s="25">
        <f>F43</f>
        <v>36</v>
      </c>
      <c r="E43" s="25"/>
      <c r="F43" s="25">
        <f>I43+J43+K43+L43+M43+N43+O43+P43</f>
        <v>36</v>
      </c>
      <c r="G43" s="25"/>
      <c r="H43" s="54"/>
      <c r="I43" s="73"/>
      <c r="J43" s="74"/>
      <c r="K43" s="73"/>
      <c r="L43" s="74"/>
      <c r="M43" s="73">
        <v>36</v>
      </c>
      <c r="N43" s="74"/>
      <c r="O43" s="61"/>
      <c r="P43" s="25"/>
    </row>
    <row r="44" spans="1:16" s="4" customFormat="1" x14ac:dyDescent="0.25">
      <c r="A44" s="22" t="s">
        <v>95</v>
      </c>
      <c r="B44" s="23" t="s">
        <v>85</v>
      </c>
      <c r="C44" s="24"/>
      <c r="D44" s="25">
        <f>F44</f>
        <v>36</v>
      </c>
      <c r="E44" s="25"/>
      <c r="F44" s="25">
        <f>I44+J44+K44+L44+M44+N44+O44+P44</f>
        <v>36</v>
      </c>
      <c r="G44" s="25"/>
      <c r="H44" s="54"/>
      <c r="I44" s="73"/>
      <c r="J44" s="74"/>
      <c r="K44" s="73"/>
      <c r="L44" s="74"/>
      <c r="M44" s="73">
        <v>36</v>
      </c>
      <c r="N44" s="74"/>
      <c r="O44" s="61"/>
      <c r="P44" s="25"/>
    </row>
    <row r="45" spans="1:16" s="4" customFormat="1" ht="38.25" x14ac:dyDescent="0.25">
      <c r="A45" s="18" t="s">
        <v>141</v>
      </c>
      <c r="B45" s="88" t="s">
        <v>142</v>
      </c>
      <c r="C45" s="20" t="s">
        <v>79</v>
      </c>
      <c r="D45" s="112">
        <f>SUM(D46:D48)</f>
        <v>351</v>
      </c>
      <c r="E45" s="112">
        <f>SUM(E46:E48)</f>
        <v>93</v>
      </c>
      <c r="F45" s="112">
        <f>SUM(F46:F48)</f>
        <v>258</v>
      </c>
      <c r="G45" s="112">
        <f>SUM(G46:G48)</f>
        <v>92</v>
      </c>
      <c r="H45" s="113">
        <f>SUM(H46:H48)</f>
        <v>20</v>
      </c>
      <c r="I45" s="114"/>
      <c r="J45" s="115"/>
      <c r="K45" s="114"/>
      <c r="L45" s="115"/>
      <c r="M45" s="114">
        <f>SUM(M46:M48)</f>
        <v>80</v>
      </c>
      <c r="N45" s="115">
        <f>SUM(N46:N48)</f>
        <v>178</v>
      </c>
      <c r="O45" s="116"/>
      <c r="P45" s="112"/>
    </row>
    <row r="46" spans="1:16" s="4" customFormat="1" ht="38.25" x14ac:dyDescent="0.25">
      <c r="A46" s="129" t="s">
        <v>143</v>
      </c>
      <c r="B46" s="46" t="s">
        <v>144</v>
      </c>
      <c r="C46" s="24"/>
      <c r="D46" s="34">
        <f>E46+F46</f>
        <v>279</v>
      </c>
      <c r="E46" s="34">
        <v>93</v>
      </c>
      <c r="F46" s="34">
        <f>I46+J46+K46+L46+M46+N46+O46+P46</f>
        <v>186</v>
      </c>
      <c r="G46" s="34">
        <v>92</v>
      </c>
      <c r="H46" s="128">
        <v>20</v>
      </c>
      <c r="I46" s="73"/>
      <c r="J46" s="74"/>
      <c r="K46" s="73"/>
      <c r="L46" s="74"/>
      <c r="M46" s="65">
        <v>80</v>
      </c>
      <c r="N46" s="66">
        <v>106</v>
      </c>
      <c r="O46" s="61"/>
      <c r="P46" s="25"/>
    </row>
    <row r="47" spans="1:16" s="4" customFormat="1" x14ac:dyDescent="0.25">
      <c r="A47" s="129" t="s">
        <v>145</v>
      </c>
      <c r="B47" s="23" t="s">
        <v>83</v>
      </c>
      <c r="C47" s="24"/>
      <c r="D47" s="25">
        <f>F47</f>
        <v>36</v>
      </c>
      <c r="E47" s="25"/>
      <c r="F47" s="25">
        <f>I47+J47+K47+L47+M47+N47+O47+P47</f>
        <v>36</v>
      </c>
      <c r="G47" s="25"/>
      <c r="H47" s="54"/>
      <c r="I47" s="73"/>
      <c r="J47" s="74"/>
      <c r="K47" s="73"/>
      <c r="L47" s="74"/>
      <c r="M47" s="73"/>
      <c r="N47" s="74">
        <v>36</v>
      </c>
      <c r="O47" s="61"/>
      <c r="P47" s="25"/>
    </row>
    <row r="48" spans="1:16" s="4" customFormat="1" x14ac:dyDescent="0.25">
      <c r="A48" s="22" t="s">
        <v>146</v>
      </c>
      <c r="B48" s="23" t="s">
        <v>85</v>
      </c>
      <c r="C48" s="24"/>
      <c r="D48" s="25">
        <f>F48</f>
        <v>36</v>
      </c>
      <c r="E48" s="25"/>
      <c r="F48" s="25">
        <f>I48+J48+K48+L48+M48+N48+O48+P48</f>
        <v>36</v>
      </c>
      <c r="G48" s="25"/>
      <c r="H48" s="54"/>
      <c r="I48" s="73"/>
      <c r="J48" s="74"/>
      <c r="K48" s="73"/>
      <c r="L48" s="74"/>
      <c r="M48" s="73"/>
      <c r="N48" s="74">
        <v>36</v>
      </c>
      <c r="O48" s="61"/>
      <c r="P48" s="25"/>
    </row>
    <row r="49" spans="1:16" s="4" customFormat="1" x14ac:dyDescent="0.25">
      <c r="A49" s="206" t="s">
        <v>96</v>
      </c>
      <c r="B49" s="207"/>
      <c r="C49" s="126" t="s">
        <v>173</v>
      </c>
      <c r="D49" s="32">
        <f>SUM(D5,D10,D13,)</f>
        <v>3546</v>
      </c>
      <c r="E49" s="32">
        <f>SUM(E5,E10,E13,)</f>
        <v>1062</v>
      </c>
      <c r="F49" s="32">
        <f>SUM(F5,F10,F13,)</f>
        <v>2484</v>
      </c>
      <c r="G49" s="32">
        <f>SUM(G5,G10,G13,)</f>
        <v>1074</v>
      </c>
      <c r="H49" s="55">
        <f>SUM(H26)</f>
        <v>50</v>
      </c>
      <c r="I49" s="75">
        <v>594</v>
      </c>
      <c r="J49" s="76">
        <v>810</v>
      </c>
      <c r="K49" s="75">
        <f>K6+K7+K8+K9+K11+K12+K15+K16+K17+K18+K19+K20+K21+K22+K23+K28+K29+K31+K32+K34+K35+K38+K39+K41+K43+K44</f>
        <v>576</v>
      </c>
      <c r="L49" s="76">
        <f>L6+L7+L8+L9+L11+L12+L15+L16+L17+L18+L19+L20+L21+L22+L23+L28+L29+L31+L32+L34+L35+L38+L39+L41+L43+L44</f>
        <v>828</v>
      </c>
      <c r="M49" s="75">
        <v>648</v>
      </c>
      <c r="N49" s="76">
        <v>432</v>
      </c>
      <c r="O49" s="62"/>
      <c r="P49" s="32"/>
    </row>
    <row r="50" spans="1:16" s="4" customFormat="1" x14ac:dyDescent="0.25">
      <c r="A50" s="130"/>
      <c r="B50" s="130"/>
      <c r="C50" s="31"/>
      <c r="D50" s="32">
        <v>3186</v>
      </c>
      <c r="E50" s="32">
        <f>E49</f>
        <v>1062</v>
      </c>
      <c r="F50" s="32">
        <v>2124</v>
      </c>
      <c r="G50" s="32"/>
      <c r="H50" s="55"/>
      <c r="I50" s="75"/>
      <c r="J50" s="76"/>
      <c r="K50" s="75">
        <v>576</v>
      </c>
      <c r="L50" s="76">
        <v>720</v>
      </c>
      <c r="M50" s="75">
        <v>576</v>
      </c>
      <c r="N50" s="76">
        <v>252</v>
      </c>
      <c r="O50" s="62"/>
      <c r="P50" s="32"/>
    </row>
    <row r="51" spans="1:16" s="4" customFormat="1" x14ac:dyDescent="0.25">
      <c r="A51" s="28" t="s">
        <v>97</v>
      </c>
      <c r="B51" s="5" t="s">
        <v>98</v>
      </c>
      <c r="C51" s="29"/>
      <c r="D51" s="131"/>
      <c r="E51" s="131"/>
      <c r="F51" s="131"/>
      <c r="G51" s="131"/>
      <c r="H51" s="50"/>
      <c r="I51" s="63"/>
      <c r="J51" s="64"/>
      <c r="K51" s="63"/>
      <c r="L51" s="64"/>
      <c r="M51" s="63"/>
      <c r="N51" s="124" t="s">
        <v>149</v>
      </c>
      <c r="O51" s="123"/>
      <c r="P51" s="124"/>
    </row>
    <row r="52" spans="1:16" s="4" customFormat="1" ht="25.5" x14ac:dyDescent="0.25">
      <c r="A52" s="28" t="s">
        <v>99</v>
      </c>
      <c r="B52" s="5" t="s">
        <v>100</v>
      </c>
      <c r="C52" s="13"/>
      <c r="D52" s="34"/>
      <c r="E52" s="34"/>
      <c r="F52" s="34"/>
      <c r="G52" s="34"/>
      <c r="H52" s="128"/>
      <c r="I52" s="65"/>
      <c r="J52" s="66"/>
      <c r="K52" s="65"/>
      <c r="L52" s="66"/>
      <c r="M52" s="65"/>
      <c r="N52" s="119" t="s">
        <v>150</v>
      </c>
      <c r="O52" s="125"/>
      <c r="P52" s="124"/>
    </row>
    <row r="53" spans="1:16" s="4" customFormat="1" ht="12.75" customHeight="1" x14ac:dyDescent="0.25">
      <c r="A53" s="156" t="s">
        <v>165</v>
      </c>
      <c r="B53" s="157"/>
      <c r="C53" s="157"/>
      <c r="D53" s="157"/>
      <c r="E53" s="158"/>
      <c r="F53" s="159" t="s">
        <v>101</v>
      </c>
      <c r="G53" s="150" t="s">
        <v>102</v>
      </c>
      <c r="H53" s="202"/>
      <c r="I53" s="117">
        <v>594</v>
      </c>
      <c r="J53" s="118">
        <v>810</v>
      </c>
      <c r="K53" s="117">
        <v>576</v>
      </c>
      <c r="L53" s="118">
        <v>720</v>
      </c>
      <c r="M53" s="117">
        <v>576</v>
      </c>
      <c r="N53" s="118">
        <v>252</v>
      </c>
      <c r="O53" s="125"/>
      <c r="P53" s="34"/>
    </row>
    <row r="54" spans="1:16" s="4" customFormat="1" x14ac:dyDescent="0.25">
      <c r="A54" s="162"/>
      <c r="B54" s="163"/>
      <c r="C54" s="163"/>
      <c r="D54" s="163"/>
      <c r="E54" s="164"/>
      <c r="F54" s="160"/>
      <c r="G54" s="150" t="s">
        <v>103</v>
      </c>
      <c r="H54" s="202"/>
      <c r="I54" s="65"/>
      <c r="J54" s="66"/>
      <c r="K54" s="65"/>
      <c r="L54" s="66" t="s">
        <v>152</v>
      </c>
      <c r="M54" s="65" t="s">
        <v>152</v>
      </c>
      <c r="N54" s="66" t="s">
        <v>153</v>
      </c>
      <c r="O54" s="125"/>
      <c r="P54" s="34"/>
    </row>
    <row r="55" spans="1:16" s="4" customFormat="1" x14ac:dyDescent="0.25">
      <c r="A55" s="165" t="s">
        <v>100</v>
      </c>
      <c r="B55" s="166"/>
      <c r="C55" s="166"/>
      <c r="D55" s="166"/>
      <c r="E55" s="167"/>
      <c r="F55" s="160"/>
      <c r="G55" s="150" t="s">
        <v>104</v>
      </c>
      <c r="H55" s="202"/>
      <c r="I55" s="65"/>
      <c r="J55" s="66"/>
      <c r="K55" s="65"/>
      <c r="L55" s="66" t="s">
        <v>153</v>
      </c>
      <c r="M55" s="65" t="s">
        <v>152</v>
      </c>
      <c r="N55" s="66" t="s">
        <v>154</v>
      </c>
      <c r="O55" s="125"/>
      <c r="P55" s="34"/>
    </row>
    <row r="56" spans="1:16" s="4" customFormat="1" ht="26.25" customHeight="1" x14ac:dyDescent="0.25">
      <c r="A56" s="168" t="s">
        <v>166</v>
      </c>
      <c r="B56" s="208"/>
      <c r="C56" s="208"/>
      <c r="D56" s="208"/>
      <c r="E56" s="209"/>
      <c r="F56" s="160"/>
      <c r="G56" s="171" t="s">
        <v>106</v>
      </c>
      <c r="H56" s="210"/>
      <c r="I56" s="65"/>
      <c r="J56" s="66"/>
      <c r="K56" s="65"/>
      <c r="L56" s="66"/>
      <c r="M56" s="65"/>
      <c r="N56" s="66" t="s">
        <v>151</v>
      </c>
      <c r="O56" s="125"/>
      <c r="P56" s="34"/>
    </row>
    <row r="57" spans="1:16" s="4" customFormat="1" ht="42.75" customHeight="1" x14ac:dyDescent="0.25">
      <c r="A57" s="173" t="s">
        <v>167</v>
      </c>
      <c r="B57" s="211"/>
      <c r="C57" s="211"/>
      <c r="D57" s="211"/>
      <c r="E57" s="212"/>
      <c r="F57" s="160"/>
      <c r="G57" s="171" t="s">
        <v>155</v>
      </c>
      <c r="H57" s="210"/>
      <c r="I57" s="65" t="s">
        <v>156</v>
      </c>
      <c r="J57" s="66" t="s">
        <v>157</v>
      </c>
      <c r="K57" s="65" t="s">
        <v>158</v>
      </c>
      <c r="L57" s="66" t="s">
        <v>168</v>
      </c>
      <c r="M57" s="65" t="s">
        <v>175</v>
      </c>
      <c r="N57" s="66" t="s">
        <v>169</v>
      </c>
      <c r="O57" s="125"/>
      <c r="P57" s="34"/>
    </row>
    <row r="58" spans="1:16" s="4" customFormat="1" x14ac:dyDescent="0.25">
      <c r="A58" s="174"/>
      <c r="B58" s="200"/>
      <c r="C58" s="200"/>
      <c r="D58" s="200"/>
      <c r="E58" s="201"/>
      <c r="F58" s="160"/>
      <c r="G58" s="150" t="s">
        <v>107</v>
      </c>
      <c r="H58" s="202"/>
      <c r="I58" s="65">
        <v>2</v>
      </c>
      <c r="J58" s="66">
        <v>9</v>
      </c>
      <c r="K58" s="65">
        <v>6</v>
      </c>
      <c r="L58" s="66">
        <v>4</v>
      </c>
      <c r="M58" s="65">
        <v>3</v>
      </c>
      <c r="N58" s="66">
        <v>3</v>
      </c>
      <c r="O58" s="125"/>
      <c r="P58" s="34"/>
    </row>
    <row r="59" spans="1:16" s="4" customFormat="1" ht="13.5" thickBot="1" x14ac:dyDescent="0.3">
      <c r="A59" s="146"/>
      <c r="B59" s="147"/>
      <c r="C59" s="147"/>
      <c r="D59" s="147"/>
      <c r="E59" s="148"/>
      <c r="F59" s="161"/>
      <c r="G59" s="150" t="s">
        <v>108</v>
      </c>
      <c r="H59" s="202"/>
      <c r="I59" s="77">
        <v>1</v>
      </c>
      <c r="J59" s="78">
        <v>0</v>
      </c>
      <c r="K59" s="77">
        <v>2</v>
      </c>
      <c r="L59" s="78">
        <v>1</v>
      </c>
      <c r="M59" s="77">
        <v>2</v>
      </c>
      <c r="N59" s="78"/>
      <c r="O59" s="125"/>
      <c r="P59" s="34"/>
    </row>
    <row r="60" spans="1:16" s="4" customFormat="1" x14ac:dyDescent="0.25">
      <c r="A60" s="35"/>
      <c r="B60" s="36"/>
      <c r="C60" s="37"/>
    </row>
    <row r="61" spans="1:16" s="4" customFormat="1" x14ac:dyDescent="0.25">
      <c r="A61" s="35"/>
      <c r="B61" s="36"/>
      <c r="C61" s="37"/>
    </row>
    <row r="62" spans="1:16" s="4" customFormat="1" x14ac:dyDescent="0.2">
      <c r="A62" s="35"/>
      <c r="B62" s="36"/>
      <c r="C62" s="37"/>
      <c r="G62" s="38"/>
    </row>
    <row r="63" spans="1:16" s="4" customFormat="1" x14ac:dyDescent="0.25">
      <c r="A63" s="35"/>
      <c r="B63" s="36"/>
      <c r="C63" s="37"/>
    </row>
    <row r="64" spans="1:16" s="4" customFormat="1" x14ac:dyDescent="0.25">
      <c r="A64" s="35"/>
      <c r="B64" s="36"/>
      <c r="C64" s="37"/>
    </row>
    <row r="65" spans="1:3" s="4" customFormat="1" x14ac:dyDescent="0.25">
      <c r="A65" s="35"/>
      <c r="B65" s="36"/>
      <c r="C65" s="37"/>
    </row>
    <row r="66" spans="1:3" s="4" customFormat="1" x14ac:dyDescent="0.25">
      <c r="A66" s="35"/>
      <c r="B66" s="36"/>
      <c r="C66" s="37"/>
    </row>
    <row r="67" spans="1:3" s="4" customFormat="1" ht="12.75" customHeight="1" x14ac:dyDescent="0.25">
      <c r="A67" s="35"/>
      <c r="B67" s="36"/>
      <c r="C67" s="37"/>
    </row>
    <row r="68" spans="1:3" s="4" customFormat="1" x14ac:dyDescent="0.25">
      <c r="A68" s="35"/>
      <c r="B68" s="36"/>
      <c r="C68" s="37"/>
    </row>
    <row r="69" spans="1:3" s="4" customFormat="1" x14ac:dyDescent="0.25">
      <c r="A69" s="35"/>
      <c r="B69" s="36"/>
      <c r="C69" s="37"/>
    </row>
    <row r="70" spans="1:3" s="4" customFormat="1" ht="15" customHeight="1" x14ac:dyDescent="0.25">
      <c r="A70" s="35"/>
      <c r="B70" s="36"/>
      <c r="C70" s="37"/>
    </row>
    <row r="71" spans="1:3" s="4" customFormat="1" ht="15" customHeight="1" x14ac:dyDescent="0.25">
      <c r="A71" s="35"/>
      <c r="B71" s="36"/>
      <c r="C71" s="37"/>
    </row>
    <row r="72" spans="1:3" s="4" customFormat="1" x14ac:dyDescent="0.25">
      <c r="A72" s="35"/>
      <c r="B72" s="36"/>
      <c r="C72" s="37"/>
    </row>
    <row r="73" spans="1:3" s="4" customFormat="1" x14ac:dyDescent="0.25">
      <c r="A73" s="35"/>
      <c r="B73" s="36"/>
      <c r="C73" s="37"/>
    </row>
    <row r="74" spans="1:3" s="4" customFormat="1" x14ac:dyDescent="0.25">
      <c r="A74" s="35"/>
      <c r="B74" s="36"/>
      <c r="C74" s="37"/>
    </row>
    <row r="75" spans="1:3" s="4" customFormat="1" x14ac:dyDescent="0.25">
      <c r="A75" s="35"/>
      <c r="B75" s="36"/>
      <c r="C75" s="37"/>
    </row>
    <row r="76" spans="1:3" s="4" customFormat="1" x14ac:dyDescent="0.25">
      <c r="A76" s="35"/>
      <c r="B76" s="36"/>
      <c r="C76" s="37"/>
    </row>
    <row r="77" spans="1:3" s="4" customFormat="1" x14ac:dyDescent="0.25">
      <c r="A77" s="35"/>
      <c r="B77" s="36"/>
      <c r="C77" s="37"/>
    </row>
    <row r="78" spans="1:3" s="4" customFormat="1" x14ac:dyDescent="0.25">
      <c r="A78" s="35"/>
      <c r="B78" s="36"/>
      <c r="C78" s="37"/>
    </row>
    <row r="79" spans="1:3" s="4" customFormat="1" x14ac:dyDescent="0.25">
      <c r="A79" s="35"/>
      <c r="B79" s="36"/>
      <c r="C79" s="37"/>
    </row>
    <row r="80" spans="1:3" s="4" customFormat="1" x14ac:dyDescent="0.25">
      <c r="A80" s="35"/>
      <c r="B80" s="36"/>
      <c r="C80" s="37"/>
    </row>
    <row r="81" spans="1:3" s="4" customFormat="1" x14ac:dyDescent="0.25">
      <c r="A81" s="35"/>
      <c r="B81" s="36"/>
      <c r="C81" s="37"/>
    </row>
    <row r="82" spans="1:3" s="4" customFormat="1" x14ac:dyDescent="0.25">
      <c r="A82" s="35"/>
      <c r="B82" s="36"/>
      <c r="C82" s="37"/>
    </row>
    <row r="83" spans="1:3" s="4" customFormat="1" x14ac:dyDescent="0.25">
      <c r="A83" s="35"/>
      <c r="B83" s="36"/>
      <c r="C83" s="37"/>
    </row>
    <row r="84" spans="1:3" s="4" customFormat="1" x14ac:dyDescent="0.25">
      <c r="A84" s="35"/>
      <c r="B84" s="36"/>
      <c r="C84" s="37"/>
    </row>
    <row r="85" spans="1:3" s="4" customFormat="1" x14ac:dyDescent="0.25">
      <c r="A85" s="35"/>
      <c r="B85" s="36"/>
      <c r="C85" s="37"/>
    </row>
    <row r="86" spans="1:3" s="4" customFormat="1" x14ac:dyDescent="0.25">
      <c r="A86" s="35"/>
      <c r="B86" s="36"/>
      <c r="C86" s="37"/>
    </row>
    <row r="87" spans="1:3" s="4" customFormat="1" x14ac:dyDescent="0.25">
      <c r="A87" s="35"/>
      <c r="B87" s="36"/>
      <c r="C87" s="37"/>
    </row>
    <row r="88" spans="1:3" s="4" customFormat="1" x14ac:dyDescent="0.25">
      <c r="A88" s="35"/>
      <c r="B88" s="36"/>
      <c r="C88" s="37"/>
    </row>
    <row r="89" spans="1:3" s="4" customFormat="1" x14ac:dyDescent="0.25">
      <c r="A89" s="35"/>
      <c r="B89" s="36"/>
      <c r="C89" s="37"/>
    </row>
    <row r="90" spans="1:3" s="4" customFormat="1" x14ac:dyDescent="0.25">
      <c r="A90" s="35"/>
      <c r="B90" s="36"/>
      <c r="C90" s="37"/>
    </row>
    <row r="91" spans="1:3" s="4" customFormat="1" x14ac:dyDescent="0.25">
      <c r="A91" s="35"/>
      <c r="B91" s="36"/>
      <c r="C91" s="37"/>
    </row>
    <row r="92" spans="1:3" s="4" customFormat="1" x14ac:dyDescent="0.25">
      <c r="A92" s="35"/>
      <c r="B92" s="36"/>
      <c r="C92" s="37"/>
    </row>
    <row r="93" spans="1:3" s="4" customFormat="1" x14ac:dyDescent="0.25">
      <c r="A93" s="35"/>
      <c r="B93" s="36"/>
      <c r="C93" s="37"/>
    </row>
    <row r="94" spans="1:3" s="4" customFormat="1" x14ac:dyDescent="0.25">
      <c r="A94" s="35"/>
      <c r="B94" s="36"/>
      <c r="C94" s="37"/>
    </row>
    <row r="95" spans="1:3" s="4" customFormat="1" x14ac:dyDescent="0.25">
      <c r="A95" s="35"/>
      <c r="B95" s="36"/>
      <c r="C95" s="37"/>
    </row>
    <row r="96" spans="1:3" s="4" customFormat="1" x14ac:dyDescent="0.25">
      <c r="A96" s="35"/>
      <c r="B96" s="36"/>
      <c r="C96" s="37"/>
    </row>
    <row r="97" spans="1:3" s="4" customFormat="1" x14ac:dyDescent="0.25">
      <c r="A97" s="35"/>
      <c r="B97" s="36"/>
      <c r="C97" s="37"/>
    </row>
    <row r="98" spans="1:3" s="4" customFormat="1" x14ac:dyDescent="0.25">
      <c r="A98" s="35"/>
      <c r="B98" s="36"/>
      <c r="C98" s="37"/>
    </row>
    <row r="99" spans="1:3" s="4" customFormat="1" x14ac:dyDescent="0.25">
      <c r="A99" s="35"/>
      <c r="B99" s="36"/>
      <c r="C99" s="37"/>
    </row>
    <row r="100" spans="1:3" s="4" customFormat="1" x14ac:dyDescent="0.25">
      <c r="A100" s="35"/>
      <c r="B100" s="36"/>
      <c r="C100" s="37"/>
    </row>
    <row r="101" spans="1:3" s="4" customFormat="1" x14ac:dyDescent="0.25">
      <c r="A101" s="35"/>
      <c r="B101" s="36"/>
      <c r="C101" s="37"/>
    </row>
    <row r="102" spans="1:3" s="4" customFormat="1" x14ac:dyDescent="0.25">
      <c r="A102" s="35"/>
      <c r="B102" s="36"/>
      <c r="C102" s="37"/>
    </row>
    <row r="103" spans="1:3" s="4" customFormat="1" x14ac:dyDescent="0.25">
      <c r="A103" s="35"/>
      <c r="B103" s="36"/>
      <c r="C103" s="37"/>
    </row>
    <row r="104" spans="1:3" s="4" customFormat="1" x14ac:dyDescent="0.25">
      <c r="A104" s="35"/>
      <c r="B104" s="36"/>
      <c r="C104" s="37"/>
    </row>
    <row r="105" spans="1:3" s="4" customFormat="1" x14ac:dyDescent="0.25">
      <c r="A105" s="35"/>
      <c r="B105" s="36"/>
      <c r="C105" s="37"/>
    </row>
    <row r="106" spans="1:3" s="4" customFormat="1" x14ac:dyDescent="0.25">
      <c r="A106" s="35"/>
      <c r="B106" s="36"/>
      <c r="C106" s="37"/>
    </row>
    <row r="107" spans="1:3" s="4" customFormat="1" x14ac:dyDescent="0.25">
      <c r="A107" s="35"/>
      <c r="B107" s="36"/>
      <c r="C107" s="37"/>
    </row>
    <row r="108" spans="1:3" s="4" customFormat="1" x14ac:dyDescent="0.25">
      <c r="A108" s="35"/>
      <c r="B108" s="39"/>
      <c r="C108" s="37"/>
    </row>
    <row r="109" spans="1:3" s="4" customFormat="1" x14ac:dyDescent="0.25">
      <c r="A109" s="35"/>
      <c r="B109" s="39"/>
      <c r="C109" s="37"/>
    </row>
    <row r="110" spans="1:3" s="4" customFormat="1" x14ac:dyDescent="0.25">
      <c r="A110" s="35"/>
      <c r="B110" s="39"/>
      <c r="C110" s="37"/>
    </row>
    <row r="111" spans="1:3" s="4" customFormat="1" x14ac:dyDescent="0.25">
      <c r="A111" s="35"/>
      <c r="B111" s="39"/>
      <c r="C111" s="37"/>
    </row>
    <row r="112" spans="1:3" s="4" customFormat="1" x14ac:dyDescent="0.25">
      <c r="A112" s="35"/>
      <c r="B112" s="39"/>
      <c r="C112" s="37"/>
    </row>
    <row r="113" spans="1:3" s="4" customFormat="1" x14ac:dyDescent="0.25">
      <c r="A113" s="35"/>
      <c r="B113" s="39"/>
      <c r="C113" s="37"/>
    </row>
    <row r="114" spans="1:3" s="4" customFormat="1" x14ac:dyDescent="0.25">
      <c r="A114" s="35"/>
      <c r="B114" s="39"/>
      <c r="C114" s="37"/>
    </row>
    <row r="115" spans="1:3" s="4" customFormat="1" x14ac:dyDescent="0.25">
      <c r="A115" s="35"/>
      <c r="B115" s="39"/>
      <c r="C115" s="37"/>
    </row>
    <row r="116" spans="1:3" s="4" customFormat="1" x14ac:dyDescent="0.25">
      <c r="A116" s="35"/>
      <c r="B116" s="39"/>
      <c r="C116" s="37"/>
    </row>
    <row r="117" spans="1:3" s="4" customFormat="1" x14ac:dyDescent="0.25">
      <c r="A117" s="35"/>
      <c r="B117" s="39"/>
      <c r="C117" s="37"/>
    </row>
    <row r="118" spans="1:3" s="4" customFormat="1" x14ac:dyDescent="0.25">
      <c r="A118" s="35"/>
      <c r="B118" s="39"/>
      <c r="C118" s="37"/>
    </row>
    <row r="119" spans="1:3" s="4" customFormat="1" x14ac:dyDescent="0.25">
      <c r="A119" s="35"/>
      <c r="B119" s="39"/>
      <c r="C119" s="37"/>
    </row>
    <row r="120" spans="1:3" s="4" customFormat="1" x14ac:dyDescent="0.25">
      <c r="A120" s="35"/>
      <c r="B120" s="39"/>
      <c r="C120" s="37"/>
    </row>
    <row r="121" spans="1:3" s="4" customFormat="1" x14ac:dyDescent="0.25">
      <c r="A121" s="35"/>
      <c r="B121" s="39"/>
      <c r="C121" s="37"/>
    </row>
    <row r="122" spans="1:3" s="4" customFormat="1" x14ac:dyDescent="0.25">
      <c r="A122" s="35"/>
      <c r="B122" s="39"/>
      <c r="C122" s="37"/>
    </row>
    <row r="123" spans="1:3" s="4" customFormat="1" x14ac:dyDescent="0.25">
      <c r="A123" s="35"/>
      <c r="B123" s="39"/>
      <c r="C123" s="37"/>
    </row>
    <row r="124" spans="1:3" s="4" customFormat="1" x14ac:dyDescent="0.25">
      <c r="A124" s="35"/>
      <c r="B124" s="39"/>
      <c r="C124" s="37"/>
    </row>
    <row r="125" spans="1:3" s="4" customFormat="1" x14ac:dyDescent="0.25">
      <c r="A125" s="35"/>
      <c r="B125" s="39"/>
      <c r="C125" s="37"/>
    </row>
    <row r="126" spans="1:3" s="4" customFormat="1" x14ac:dyDescent="0.25">
      <c r="A126" s="35"/>
      <c r="B126" s="39"/>
      <c r="C126" s="37"/>
    </row>
    <row r="127" spans="1:3" s="4" customFormat="1" x14ac:dyDescent="0.25">
      <c r="A127" s="35"/>
      <c r="B127" s="39"/>
      <c r="C127" s="37"/>
    </row>
    <row r="128" spans="1:3" s="4" customFormat="1" x14ac:dyDescent="0.25">
      <c r="A128" s="35"/>
      <c r="B128" s="39"/>
      <c r="C128" s="37"/>
    </row>
    <row r="129" spans="1:3" s="4" customFormat="1" x14ac:dyDescent="0.25">
      <c r="A129" s="35"/>
      <c r="B129" s="39"/>
      <c r="C129" s="37"/>
    </row>
    <row r="130" spans="1:3" s="4" customFormat="1" x14ac:dyDescent="0.25">
      <c r="A130" s="35"/>
      <c r="B130" s="39"/>
      <c r="C130" s="37"/>
    </row>
    <row r="131" spans="1:3" s="4" customFormat="1" x14ac:dyDescent="0.25">
      <c r="A131" s="35"/>
      <c r="B131" s="39"/>
      <c r="C131" s="37"/>
    </row>
    <row r="132" spans="1:3" s="4" customFormat="1" x14ac:dyDescent="0.25">
      <c r="A132" s="35"/>
      <c r="B132" s="39"/>
      <c r="C132" s="37"/>
    </row>
    <row r="133" spans="1:3" s="4" customFormat="1" x14ac:dyDescent="0.25">
      <c r="A133" s="35"/>
      <c r="B133" s="39"/>
      <c r="C133" s="37"/>
    </row>
    <row r="134" spans="1:3" s="4" customFormat="1" x14ac:dyDescent="0.25">
      <c r="A134" s="35"/>
      <c r="B134" s="39"/>
      <c r="C134" s="37"/>
    </row>
    <row r="135" spans="1:3" s="4" customFormat="1" x14ac:dyDescent="0.25">
      <c r="A135" s="35"/>
      <c r="B135" s="39"/>
      <c r="C135" s="37"/>
    </row>
    <row r="136" spans="1:3" s="4" customFormat="1" x14ac:dyDescent="0.25">
      <c r="A136" s="35"/>
      <c r="B136" s="39"/>
      <c r="C136" s="37"/>
    </row>
    <row r="137" spans="1:3" s="4" customFormat="1" x14ac:dyDescent="0.25">
      <c r="A137" s="35"/>
      <c r="B137" s="39"/>
      <c r="C137" s="37"/>
    </row>
    <row r="138" spans="1:3" s="4" customFormat="1" x14ac:dyDescent="0.25">
      <c r="A138" s="35"/>
      <c r="B138" s="39"/>
      <c r="C138" s="37"/>
    </row>
    <row r="139" spans="1:3" s="4" customFormat="1" x14ac:dyDescent="0.25">
      <c r="A139" s="35"/>
      <c r="B139" s="39"/>
      <c r="C139" s="37"/>
    </row>
    <row r="140" spans="1:3" s="4" customFormat="1" x14ac:dyDescent="0.25">
      <c r="A140" s="35"/>
      <c r="B140" s="39"/>
      <c r="C140" s="37"/>
    </row>
    <row r="141" spans="1:3" s="4" customFormat="1" x14ac:dyDescent="0.25">
      <c r="A141" s="35"/>
      <c r="B141" s="39"/>
      <c r="C141" s="37"/>
    </row>
    <row r="142" spans="1:3" s="4" customFormat="1" x14ac:dyDescent="0.25">
      <c r="A142" s="35"/>
      <c r="B142" s="39"/>
      <c r="C142" s="37"/>
    </row>
    <row r="143" spans="1:3" s="4" customFormat="1" x14ac:dyDescent="0.25">
      <c r="A143" s="35"/>
      <c r="B143" s="39"/>
      <c r="C143" s="37"/>
    </row>
    <row r="144" spans="1:3" s="4" customFormat="1" x14ac:dyDescent="0.25">
      <c r="A144" s="35"/>
      <c r="B144" s="39"/>
      <c r="C144" s="37"/>
    </row>
    <row r="145" spans="1:3" s="4" customFormat="1" x14ac:dyDescent="0.25">
      <c r="A145" s="35"/>
      <c r="B145" s="39"/>
      <c r="C145" s="37"/>
    </row>
    <row r="146" spans="1:3" s="4" customFormat="1" x14ac:dyDescent="0.25">
      <c r="A146" s="35"/>
      <c r="B146" s="39"/>
      <c r="C146" s="37"/>
    </row>
    <row r="147" spans="1:3" s="4" customFormat="1" x14ac:dyDescent="0.25">
      <c r="A147" s="35"/>
      <c r="B147" s="39"/>
      <c r="C147" s="37"/>
    </row>
    <row r="148" spans="1:3" s="4" customFormat="1" x14ac:dyDescent="0.25">
      <c r="A148" s="35"/>
      <c r="B148" s="39"/>
      <c r="C148" s="37"/>
    </row>
    <row r="149" spans="1:3" s="4" customFormat="1" x14ac:dyDescent="0.25">
      <c r="A149" s="35"/>
      <c r="B149" s="39"/>
      <c r="C149" s="37"/>
    </row>
    <row r="150" spans="1:3" s="4" customFormat="1" x14ac:dyDescent="0.25">
      <c r="A150" s="35"/>
      <c r="B150" s="39"/>
      <c r="C150" s="37"/>
    </row>
    <row r="151" spans="1:3" s="4" customFormat="1" x14ac:dyDescent="0.25">
      <c r="A151" s="35"/>
      <c r="B151" s="39"/>
      <c r="C151" s="37"/>
    </row>
    <row r="152" spans="1:3" s="4" customFormat="1" x14ac:dyDescent="0.25">
      <c r="A152" s="35"/>
      <c r="B152" s="39"/>
      <c r="C152" s="37"/>
    </row>
    <row r="153" spans="1:3" s="4" customFormat="1" x14ac:dyDescent="0.25">
      <c r="A153" s="35"/>
      <c r="B153" s="39"/>
      <c r="C153" s="37"/>
    </row>
    <row r="154" spans="1:3" s="4" customFormat="1" x14ac:dyDescent="0.25">
      <c r="A154" s="35"/>
      <c r="B154" s="39"/>
      <c r="C154" s="37"/>
    </row>
    <row r="155" spans="1:3" s="4" customFormat="1" x14ac:dyDescent="0.25">
      <c r="A155" s="35"/>
      <c r="B155" s="39"/>
      <c r="C155" s="37"/>
    </row>
    <row r="156" spans="1:3" s="4" customFormat="1" x14ac:dyDescent="0.25">
      <c r="A156" s="35"/>
      <c r="B156" s="39"/>
      <c r="C156" s="37"/>
    </row>
    <row r="157" spans="1:3" s="4" customFormat="1" x14ac:dyDescent="0.25">
      <c r="A157" s="35"/>
      <c r="B157" s="39"/>
      <c r="C157" s="37"/>
    </row>
    <row r="158" spans="1:3" s="4" customFormat="1" x14ac:dyDescent="0.25">
      <c r="A158" s="35"/>
      <c r="B158" s="39"/>
      <c r="C158" s="37"/>
    </row>
    <row r="159" spans="1:3" s="4" customFormat="1" x14ac:dyDescent="0.25">
      <c r="A159" s="35"/>
      <c r="B159" s="39"/>
      <c r="C159" s="37"/>
    </row>
    <row r="160" spans="1:3" s="4" customFormat="1" x14ac:dyDescent="0.25">
      <c r="A160" s="35"/>
      <c r="B160" s="39"/>
      <c r="C160" s="37"/>
    </row>
    <row r="161" spans="1:3" s="4" customFormat="1" x14ac:dyDescent="0.25">
      <c r="A161" s="35"/>
      <c r="B161" s="39"/>
      <c r="C161" s="37"/>
    </row>
    <row r="162" spans="1:3" s="4" customFormat="1" x14ac:dyDescent="0.25">
      <c r="A162" s="35"/>
      <c r="B162" s="39"/>
      <c r="C162" s="37"/>
    </row>
    <row r="163" spans="1:3" s="4" customFormat="1" x14ac:dyDescent="0.25">
      <c r="A163" s="35"/>
      <c r="B163" s="39"/>
      <c r="C163" s="37"/>
    </row>
    <row r="164" spans="1:3" s="4" customFormat="1" x14ac:dyDescent="0.25">
      <c r="A164" s="35"/>
      <c r="B164" s="39"/>
      <c r="C164" s="37"/>
    </row>
    <row r="165" spans="1:3" s="4" customFormat="1" x14ac:dyDescent="0.25">
      <c r="A165" s="35"/>
      <c r="B165" s="39"/>
      <c r="C165" s="37"/>
    </row>
    <row r="166" spans="1:3" s="4" customFormat="1" x14ac:dyDescent="0.25">
      <c r="A166" s="35"/>
      <c r="B166" s="39"/>
      <c r="C166" s="37"/>
    </row>
    <row r="167" spans="1:3" s="4" customFormat="1" x14ac:dyDescent="0.25">
      <c r="A167" s="35"/>
      <c r="B167" s="39"/>
      <c r="C167" s="37"/>
    </row>
    <row r="168" spans="1:3" s="4" customFormat="1" x14ac:dyDescent="0.25">
      <c r="A168" s="35"/>
      <c r="B168" s="39"/>
      <c r="C168" s="37"/>
    </row>
    <row r="169" spans="1:3" s="4" customFormat="1" x14ac:dyDescent="0.25">
      <c r="A169" s="35"/>
      <c r="B169" s="39"/>
      <c r="C169" s="37"/>
    </row>
    <row r="170" spans="1:3" s="4" customFormat="1" x14ac:dyDescent="0.25">
      <c r="A170" s="35"/>
      <c r="B170" s="39"/>
      <c r="C170" s="37"/>
    </row>
    <row r="171" spans="1:3" s="4" customFormat="1" x14ac:dyDescent="0.25">
      <c r="A171" s="35"/>
      <c r="B171" s="39"/>
      <c r="C171" s="37"/>
    </row>
    <row r="172" spans="1:3" s="4" customFormat="1" x14ac:dyDescent="0.25">
      <c r="A172" s="35"/>
      <c r="B172" s="39"/>
      <c r="C172" s="37"/>
    </row>
    <row r="173" spans="1:3" s="4" customFormat="1" x14ac:dyDescent="0.25">
      <c r="A173" s="35"/>
      <c r="B173" s="39"/>
      <c r="C173" s="37"/>
    </row>
    <row r="174" spans="1:3" s="4" customFormat="1" x14ac:dyDescent="0.25">
      <c r="A174" s="35"/>
      <c r="B174" s="39"/>
      <c r="C174" s="37"/>
    </row>
    <row r="175" spans="1:3" s="4" customFormat="1" x14ac:dyDescent="0.25">
      <c r="A175" s="35"/>
      <c r="B175" s="39"/>
      <c r="C175" s="37"/>
    </row>
    <row r="176" spans="1:3" s="4" customFormat="1" x14ac:dyDescent="0.25">
      <c r="A176" s="35"/>
      <c r="B176" s="39"/>
      <c r="C176" s="37"/>
    </row>
    <row r="177" spans="1:3" s="4" customFormat="1" x14ac:dyDescent="0.25">
      <c r="A177" s="35"/>
      <c r="B177" s="39"/>
      <c r="C177" s="37"/>
    </row>
    <row r="178" spans="1:3" s="4" customFormat="1" x14ac:dyDescent="0.25">
      <c r="A178" s="35"/>
      <c r="B178" s="39"/>
      <c r="C178" s="37"/>
    </row>
    <row r="179" spans="1:3" s="4" customFormat="1" x14ac:dyDescent="0.25">
      <c r="A179" s="35"/>
      <c r="B179" s="39"/>
      <c r="C179" s="37"/>
    </row>
    <row r="180" spans="1:3" x14ac:dyDescent="0.2">
      <c r="B180" s="41"/>
    </row>
    <row r="181" spans="1:3" x14ac:dyDescent="0.2">
      <c r="B181" s="41"/>
    </row>
    <row r="182" spans="1:3" x14ac:dyDescent="0.2">
      <c r="B182" s="41"/>
    </row>
    <row r="183" spans="1:3" x14ac:dyDescent="0.2">
      <c r="B183" s="41"/>
    </row>
    <row r="184" spans="1:3" x14ac:dyDescent="0.2">
      <c r="B184" s="41"/>
    </row>
    <row r="185" spans="1:3" x14ac:dyDescent="0.2">
      <c r="B185" s="41"/>
    </row>
    <row r="186" spans="1:3" x14ac:dyDescent="0.2">
      <c r="B186" s="41"/>
    </row>
    <row r="187" spans="1:3" x14ac:dyDescent="0.2">
      <c r="B187" s="41"/>
    </row>
    <row r="188" spans="1:3" x14ac:dyDescent="0.2">
      <c r="B188" s="41"/>
    </row>
    <row r="189" spans="1:3" x14ac:dyDescent="0.2">
      <c r="B189" s="41"/>
    </row>
    <row r="190" spans="1:3" x14ac:dyDescent="0.2">
      <c r="B190" s="41"/>
    </row>
    <row r="191" spans="1:3" x14ac:dyDescent="0.2">
      <c r="B191" s="41"/>
    </row>
    <row r="192" spans="1:3" x14ac:dyDescent="0.2">
      <c r="B192" s="41"/>
    </row>
    <row r="193" spans="2:2" x14ac:dyDescent="0.2">
      <c r="B193" s="41"/>
    </row>
    <row r="194" spans="2:2" x14ac:dyDescent="0.2">
      <c r="B194" s="41"/>
    </row>
    <row r="195" spans="2:2" x14ac:dyDescent="0.2">
      <c r="B195" s="41"/>
    </row>
    <row r="196" spans="2:2" x14ac:dyDescent="0.2">
      <c r="B196" s="41"/>
    </row>
    <row r="197" spans="2:2" x14ac:dyDescent="0.2">
      <c r="B197" s="41"/>
    </row>
    <row r="198" spans="2:2" x14ac:dyDescent="0.2">
      <c r="B198" s="41"/>
    </row>
    <row r="199" spans="2:2" x14ac:dyDescent="0.2">
      <c r="B199" s="41"/>
    </row>
    <row r="200" spans="2:2" x14ac:dyDescent="0.2">
      <c r="B200" s="41"/>
    </row>
    <row r="201" spans="2:2" x14ac:dyDescent="0.2">
      <c r="B201" s="41"/>
    </row>
    <row r="202" spans="2:2" x14ac:dyDescent="0.2">
      <c r="B202" s="41"/>
    </row>
    <row r="203" spans="2:2" x14ac:dyDescent="0.2">
      <c r="B203" s="41"/>
    </row>
    <row r="204" spans="2:2" x14ac:dyDescent="0.2">
      <c r="B204" s="41"/>
    </row>
    <row r="205" spans="2:2" x14ac:dyDescent="0.2">
      <c r="B205" s="41"/>
    </row>
    <row r="206" spans="2:2" x14ac:dyDescent="0.2">
      <c r="B206" s="41"/>
    </row>
    <row r="207" spans="2:2" x14ac:dyDescent="0.2">
      <c r="B207" s="41"/>
    </row>
    <row r="208" spans="2:2" x14ac:dyDescent="0.2">
      <c r="B208" s="41"/>
    </row>
    <row r="209" spans="2:2" x14ac:dyDescent="0.2">
      <c r="B209" s="41"/>
    </row>
    <row r="210" spans="2:2" x14ac:dyDescent="0.2">
      <c r="B210" s="41"/>
    </row>
    <row r="211" spans="2:2" x14ac:dyDescent="0.2">
      <c r="B211" s="41"/>
    </row>
    <row r="212" spans="2:2" x14ac:dyDescent="0.2">
      <c r="B212" s="41"/>
    </row>
    <row r="213" spans="2:2" x14ac:dyDescent="0.2">
      <c r="B213" s="41"/>
    </row>
    <row r="214" spans="2:2" x14ac:dyDescent="0.2">
      <c r="B214" s="41"/>
    </row>
    <row r="215" spans="2:2" x14ac:dyDescent="0.2">
      <c r="B215" s="41"/>
    </row>
    <row r="216" spans="2:2" x14ac:dyDescent="0.2">
      <c r="B216" s="41"/>
    </row>
    <row r="217" spans="2:2" x14ac:dyDescent="0.2">
      <c r="B217" s="41"/>
    </row>
    <row r="218" spans="2:2" x14ac:dyDescent="0.2">
      <c r="B218" s="41"/>
    </row>
    <row r="219" spans="2:2" x14ac:dyDescent="0.2">
      <c r="B219" s="41"/>
    </row>
    <row r="220" spans="2:2" x14ac:dyDescent="0.2">
      <c r="B220" s="41"/>
    </row>
    <row r="221" spans="2:2" x14ac:dyDescent="0.2">
      <c r="B221" s="41"/>
    </row>
    <row r="222" spans="2:2" x14ac:dyDescent="0.2">
      <c r="B222" s="41"/>
    </row>
    <row r="223" spans="2:2" x14ac:dyDescent="0.2">
      <c r="B223" s="41"/>
    </row>
    <row r="224" spans="2:2" x14ac:dyDescent="0.2">
      <c r="B224" s="41"/>
    </row>
    <row r="225" spans="2:2" x14ac:dyDescent="0.2">
      <c r="B225" s="41"/>
    </row>
    <row r="226" spans="2:2" x14ac:dyDescent="0.2">
      <c r="B226" s="41"/>
    </row>
    <row r="227" spans="2:2" x14ac:dyDescent="0.2">
      <c r="B227" s="41"/>
    </row>
    <row r="228" spans="2:2" x14ac:dyDescent="0.2">
      <c r="B228" s="41"/>
    </row>
    <row r="229" spans="2:2" x14ac:dyDescent="0.2">
      <c r="B229" s="41"/>
    </row>
    <row r="230" spans="2:2" x14ac:dyDescent="0.2">
      <c r="B230" s="41"/>
    </row>
    <row r="231" spans="2:2" x14ac:dyDescent="0.2">
      <c r="B231" s="41"/>
    </row>
    <row r="232" spans="2:2" x14ac:dyDescent="0.2">
      <c r="B232" s="41"/>
    </row>
    <row r="233" spans="2:2" x14ac:dyDescent="0.2">
      <c r="B233" s="41"/>
    </row>
    <row r="234" spans="2:2" x14ac:dyDescent="0.2">
      <c r="B234" s="41"/>
    </row>
    <row r="235" spans="2:2" x14ac:dyDescent="0.2">
      <c r="B235" s="41"/>
    </row>
  </sheetData>
  <mergeCells count="34">
    <mergeCell ref="A59:E59"/>
    <mergeCell ref="G59:H59"/>
    <mergeCell ref="M3:N3"/>
    <mergeCell ref="O3:P3"/>
    <mergeCell ref="A49:B49"/>
    <mergeCell ref="A53:E53"/>
    <mergeCell ref="F53:F59"/>
    <mergeCell ref="G53:H53"/>
    <mergeCell ref="A54:E54"/>
    <mergeCell ref="G54:H54"/>
    <mergeCell ref="A55:E55"/>
    <mergeCell ref="G55:H55"/>
    <mergeCell ref="A56:E56"/>
    <mergeCell ref="G56:H56"/>
    <mergeCell ref="A57:E57"/>
    <mergeCell ref="G57:H57"/>
    <mergeCell ref="A58:E58"/>
    <mergeCell ref="G58:H58"/>
    <mergeCell ref="A1:A4"/>
    <mergeCell ref="B1:B4"/>
    <mergeCell ref="C1:C4"/>
    <mergeCell ref="D1:H1"/>
    <mergeCell ref="I1:P1"/>
    <mergeCell ref="D2:D4"/>
    <mergeCell ref="E2:E4"/>
    <mergeCell ref="F2:H2"/>
    <mergeCell ref="I2:J2"/>
    <mergeCell ref="K2:L2"/>
    <mergeCell ref="M2:N2"/>
    <mergeCell ref="O2:P2"/>
    <mergeCell ref="F3:F4"/>
    <mergeCell ref="G3:H3"/>
    <mergeCell ref="I3:J3"/>
    <mergeCell ref="K3:L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0"/>
  <sheetViews>
    <sheetView tabSelected="1" topLeftCell="A66" zoomScale="160" zoomScaleNormal="160" workbookViewId="0">
      <selection activeCell="A68" sqref="A68:E68"/>
    </sheetView>
  </sheetViews>
  <sheetFormatPr defaultRowHeight="12.75" x14ac:dyDescent="0.2"/>
  <cols>
    <col min="1" max="1" width="9.140625" style="40"/>
    <col min="2" max="2" width="30" style="1" customWidth="1"/>
    <col min="3" max="3" width="9.140625" style="42"/>
    <col min="4" max="7" width="6" style="1" customWidth="1"/>
    <col min="8" max="8" width="12.5703125" style="1" customWidth="1"/>
    <col min="9" max="9" width="6.42578125" style="1" customWidth="1"/>
    <col min="10" max="13" width="7.28515625" style="1" customWidth="1"/>
    <col min="14" max="14" width="8.28515625" style="1" customWidth="1"/>
    <col min="15" max="16" width="7.28515625" style="1" customWidth="1"/>
    <col min="17" max="257" width="9.140625" style="1"/>
    <col min="258" max="258" width="30" style="1" customWidth="1"/>
    <col min="259" max="259" width="9.140625" style="1"/>
    <col min="260" max="263" width="6" style="1" customWidth="1"/>
    <col min="264" max="264" width="12.5703125" style="1" customWidth="1"/>
    <col min="265" max="265" width="6.42578125" style="1" customWidth="1"/>
    <col min="266" max="272" width="7.28515625" style="1" customWidth="1"/>
    <col min="273" max="513" width="9.140625" style="1"/>
    <col min="514" max="514" width="30" style="1" customWidth="1"/>
    <col min="515" max="515" width="9.140625" style="1"/>
    <col min="516" max="519" width="6" style="1" customWidth="1"/>
    <col min="520" max="520" width="12.5703125" style="1" customWidth="1"/>
    <col min="521" max="521" width="6.42578125" style="1" customWidth="1"/>
    <col min="522" max="528" width="7.28515625" style="1" customWidth="1"/>
    <col min="529" max="769" width="9.140625" style="1"/>
    <col min="770" max="770" width="30" style="1" customWidth="1"/>
    <col min="771" max="771" width="9.140625" style="1"/>
    <col min="772" max="775" width="6" style="1" customWidth="1"/>
    <col min="776" max="776" width="12.5703125" style="1" customWidth="1"/>
    <col min="777" max="777" width="6.42578125" style="1" customWidth="1"/>
    <col min="778" max="784" width="7.28515625" style="1" customWidth="1"/>
    <col min="785" max="1025" width="9.140625" style="1"/>
    <col min="1026" max="1026" width="30" style="1" customWidth="1"/>
    <col min="1027" max="1027" width="9.140625" style="1"/>
    <col min="1028" max="1031" width="6" style="1" customWidth="1"/>
    <col min="1032" max="1032" width="12.5703125" style="1" customWidth="1"/>
    <col min="1033" max="1033" width="6.42578125" style="1" customWidth="1"/>
    <col min="1034" max="1040" width="7.28515625" style="1" customWidth="1"/>
    <col min="1041" max="1281" width="9.140625" style="1"/>
    <col min="1282" max="1282" width="30" style="1" customWidth="1"/>
    <col min="1283" max="1283" width="9.140625" style="1"/>
    <col min="1284" max="1287" width="6" style="1" customWidth="1"/>
    <col min="1288" max="1288" width="12.5703125" style="1" customWidth="1"/>
    <col min="1289" max="1289" width="6.42578125" style="1" customWidth="1"/>
    <col min="1290" max="1296" width="7.28515625" style="1" customWidth="1"/>
    <col min="1297" max="1537" width="9.140625" style="1"/>
    <col min="1538" max="1538" width="30" style="1" customWidth="1"/>
    <col min="1539" max="1539" width="9.140625" style="1"/>
    <col min="1540" max="1543" width="6" style="1" customWidth="1"/>
    <col min="1544" max="1544" width="12.5703125" style="1" customWidth="1"/>
    <col min="1545" max="1545" width="6.42578125" style="1" customWidth="1"/>
    <col min="1546" max="1552" width="7.28515625" style="1" customWidth="1"/>
    <col min="1553" max="1793" width="9.140625" style="1"/>
    <col min="1794" max="1794" width="30" style="1" customWidth="1"/>
    <col min="1795" max="1795" width="9.140625" style="1"/>
    <col min="1796" max="1799" width="6" style="1" customWidth="1"/>
    <col min="1800" max="1800" width="12.5703125" style="1" customWidth="1"/>
    <col min="1801" max="1801" width="6.42578125" style="1" customWidth="1"/>
    <col min="1802" max="1808" width="7.28515625" style="1" customWidth="1"/>
    <col min="1809" max="2049" width="9.140625" style="1"/>
    <col min="2050" max="2050" width="30" style="1" customWidth="1"/>
    <col min="2051" max="2051" width="9.140625" style="1"/>
    <col min="2052" max="2055" width="6" style="1" customWidth="1"/>
    <col min="2056" max="2056" width="12.5703125" style="1" customWidth="1"/>
    <col min="2057" max="2057" width="6.42578125" style="1" customWidth="1"/>
    <col min="2058" max="2064" width="7.28515625" style="1" customWidth="1"/>
    <col min="2065" max="2305" width="9.140625" style="1"/>
    <col min="2306" max="2306" width="30" style="1" customWidth="1"/>
    <col min="2307" max="2307" width="9.140625" style="1"/>
    <col min="2308" max="2311" width="6" style="1" customWidth="1"/>
    <col min="2312" max="2312" width="12.5703125" style="1" customWidth="1"/>
    <col min="2313" max="2313" width="6.42578125" style="1" customWidth="1"/>
    <col min="2314" max="2320" width="7.28515625" style="1" customWidth="1"/>
    <col min="2321" max="2561" width="9.140625" style="1"/>
    <col min="2562" max="2562" width="30" style="1" customWidth="1"/>
    <col min="2563" max="2563" width="9.140625" style="1"/>
    <col min="2564" max="2567" width="6" style="1" customWidth="1"/>
    <col min="2568" max="2568" width="12.5703125" style="1" customWidth="1"/>
    <col min="2569" max="2569" width="6.42578125" style="1" customWidth="1"/>
    <col min="2570" max="2576" width="7.28515625" style="1" customWidth="1"/>
    <col min="2577" max="2817" width="9.140625" style="1"/>
    <col min="2818" max="2818" width="30" style="1" customWidth="1"/>
    <col min="2819" max="2819" width="9.140625" style="1"/>
    <col min="2820" max="2823" width="6" style="1" customWidth="1"/>
    <col min="2824" max="2824" width="12.5703125" style="1" customWidth="1"/>
    <col min="2825" max="2825" width="6.42578125" style="1" customWidth="1"/>
    <col min="2826" max="2832" width="7.28515625" style="1" customWidth="1"/>
    <col min="2833" max="3073" width="9.140625" style="1"/>
    <col min="3074" max="3074" width="30" style="1" customWidth="1"/>
    <col min="3075" max="3075" width="9.140625" style="1"/>
    <col min="3076" max="3079" width="6" style="1" customWidth="1"/>
    <col min="3080" max="3080" width="12.5703125" style="1" customWidth="1"/>
    <col min="3081" max="3081" width="6.42578125" style="1" customWidth="1"/>
    <col min="3082" max="3088" width="7.28515625" style="1" customWidth="1"/>
    <col min="3089" max="3329" width="9.140625" style="1"/>
    <col min="3330" max="3330" width="30" style="1" customWidth="1"/>
    <col min="3331" max="3331" width="9.140625" style="1"/>
    <col min="3332" max="3335" width="6" style="1" customWidth="1"/>
    <col min="3336" max="3336" width="12.5703125" style="1" customWidth="1"/>
    <col min="3337" max="3337" width="6.42578125" style="1" customWidth="1"/>
    <col min="3338" max="3344" width="7.28515625" style="1" customWidth="1"/>
    <col min="3345" max="3585" width="9.140625" style="1"/>
    <col min="3586" max="3586" width="30" style="1" customWidth="1"/>
    <col min="3587" max="3587" width="9.140625" style="1"/>
    <col min="3588" max="3591" width="6" style="1" customWidth="1"/>
    <col min="3592" max="3592" width="12.5703125" style="1" customWidth="1"/>
    <col min="3593" max="3593" width="6.42578125" style="1" customWidth="1"/>
    <col min="3594" max="3600" width="7.28515625" style="1" customWidth="1"/>
    <col min="3601" max="3841" width="9.140625" style="1"/>
    <col min="3842" max="3842" width="30" style="1" customWidth="1"/>
    <col min="3843" max="3843" width="9.140625" style="1"/>
    <col min="3844" max="3847" width="6" style="1" customWidth="1"/>
    <col min="3848" max="3848" width="12.5703125" style="1" customWidth="1"/>
    <col min="3849" max="3849" width="6.42578125" style="1" customWidth="1"/>
    <col min="3850" max="3856" width="7.28515625" style="1" customWidth="1"/>
    <col min="3857" max="4097" width="9.140625" style="1"/>
    <col min="4098" max="4098" width="30" style="1" customWidth="1"/>
    <col min="4099" max="4099" width="9.140625" style="1"/>
    <col min="4100" max="4103" width="6" style="1" customWidth="1"/>
    <col min="4104" max="4104" width="12.5703125" style="1" customWidth="1"/>
    <col min="4105" max="4105" width="6.42578125" style="1" customWidth="1"/>
    <col min="4106" max="4112" width="7.28515625" style="1" customWidth="1"/>
    <col min="4113" max="4353" width="9.140625" style="1"/>
    <col min="4354" max="4354" width="30" style="1" customWidth="1"/>
    <col min="4355" max="4355" width="9.140625" style="1"/>
    <col min="4356" max="4359" width="6" style="1" customWidth="1"/>
    <col min="4360" max="4360" width="12.5703125" style="1" customWidth="1"/>
    <col min="4361" max="4361" width="6.42578125" style="1" customWidth="1"/>
    <col min="4362" max="4368" width="7.28515625" style="1" customWidth="1"/>
    <col min="4369" max="4609" width="9.140625" style="1"/>
    <col min="4610" max="4610" width="30" style="1" customWidth="1"/>
    <col min="4611" max="4611" width="9.140625" style="1"/>
    <col min="4612" max="4615" width="6" style="1" customWidth="1"/>
    <col min="4616" max="4616" width="12.5703125" style="1" customWidth="1"/>
    <col min="4617" max="4617" width="6.42578125" style="1" customWidth="1"/>
    <col min="4618" max="4624" width="7.28515625" style="1" customWidth="1"/>
    <col min="4625" max="4865" width="9.140625" style="1"/>
    <col min="4866" max="4866" width="30" style="1" customWidth="1"/>
    <col min="4867" max="4867" width="9.140625" style="1"/>
    <col min="4868" max="4871" width="6" style="1" customWidth="1"/>
    <col min="4872" max="4872" width="12.5703125" style="1" customWidth="1"/>
    <col min="4873" max="4873" width="6.42578125" style="1" customWidth="1"/>
    <col min="4874" max="4880" width="7.28515625" style="1" customWidth="1"/>
    <col min="4881" max="5121" width="9.140625" style="1"/>
    <col min="5122" max="5122" width="30" style="1" customWidth="1"/>
    <col min="5123" max="5123" width="9.140625" style="1"/>
    <col min="5124" max="5127" width="6" style="1" customWidth="1"/>
    <col min="5128" max="5128" width="12.5703125" style="1" customWidth="1"/>
    <col min="5129" max="5129" width="6.42578125" style="1" customWidth="1"/>
    <col min="5130" max="5136" width="7.28515625" style="1" customWidth="1"/>
    <col min="5137" max="5377" width="9.140625" style="1"/>
    <col min="5378" max="5378" width="30" style="1" customWidth="1"/>
    <col min="5379" max="5379" width="9.140625" style="1"/>
    <col min="5380" max="5383" width="6" style="1" customWidth="1"/>
    <col min="5384" max="5384" width="12.5703125" style="1" customWidth="1"/>
    <col min="5385" max="5385" width="6.42578125" style="1" customWidth="1"/>
    <col min="5386" max="5392" width="7.28515625" style="1" customWidth="1"/>
    <col min="5393" max="5633" width="9.140625" style="1"/>
    <col min="5634" max="5634" width="30" style="1" customWidth="1"/>
    <col min="5635" max="5635" width="9.140625" style="1"/>
    <col min="5636" max="5639" width="6" style="1" customWidth="1"/>
    <col min="5640" max="5640" width="12.5703125" style="1" customWidth="1"/>
    <col min="5641" max="5641" width="6.42578125" style="1" customWidth="1"/>
    <col min="5642" max="5648" width="7.28515625" style="1" customWidth="1"/>
    <col min="5649" max="5889" width="9.140625" style="1"/>
    <col min="5890" max="5890" width="30" style="1" customWidth="1"/>
    <col min="5891" max="5891" width="9.140625" style="1"/>
    <col min="5892" max="5895" width="6" style="1" customWidth="1"/>
    <col min="5896" max="5896" width="12.5703125" style="1" customWidth="1"/>
    <col min="5897" max="5897" width="6.42578125" style="1" customWidth="1"/>
    <col min="5898" max="5904" width="7.28515625" style="1" customWidth="1"/>
    <col min="5905" max="6145" width="9.140625" style="1"/>
    <col min="6146" max="6146" width="30" style="1" customWidth="1"/>
    <col min="6147" max="6147" width="9.140625" style="1"/>
    <col min="6148" max="6151" width="6" style="1" customWidth="1"/>
    <col min="6152" max="6152" width="12.5703125" style="1" customWidth="1"/>
    <col min="6153" max="6153" width="6.42578125" style="1" customWidth="1"/>
    <col min="6154" max="6160" width="7.28515625" style="1" customWidth="1"/>
    <col min="6161" max="6401" width="9.140625" style="1"/>
    <col min="6402" max="6402" width="30" style="1" customWidth="1"/>
    <col min="6403" max="6403" width="9.140625" style="1"/>
    <col min="6404" max="6407" width="6" style="1" customWidth="1"/>
    <col min="6408" max="6408" width="12.5703125" style="1" customWidth="1"/>
    <col min="6409" max="6409" width="6.42578125" style="1" customWidth="1"/>
    <col min="6410" max="6416" width="7.28515625" style="1" customWidth="1"/>
    <col min="6417" max="6657" width="9.140625" style="1"/>
    <col min="6658" max="6658" width="30" style="1" customWidth="1"/>
    <col min="6659" max="6659" width="9.140625" style="1"/>
    <col min="6660" max="6663" width="6" style="1" customWidth="1"/>
    <col min="6664" max="6664" width="12.5703125" style="1" customWidth="1"/>
    <col min="6665" max="6665" width="6.42578125" style="1" customWidth="1"/>
    <col min="6666" max="6672" width="7.28515625" style="1" customWidth="1"/>
    <col min="6673" max="6913" width="9.140625" style="1"/>
    <col min="6914" max="6914" width="30" style="1" customWidth="1"/>
    <col min="6915" max="6915" width="9.140625" style="1"/>
    <col min="6916" max="6919" width="6" style="1" customWidth="1"/>
    <col min="6920" max="6920" width="12.5703125" style="1" customWidth="1"/>
    <col min="6921" max="6921" width="6.42578125" style="1" customWidth="1"/>
    <col min="6922" max="6928" width="7.28515625" style="1" customWidth="1"/>
    <col min="6929" max="7169" width="9.140625" style="1"/>
    <col min="7170" max="7170" width="30" style="1" customWidth="1"/>
    <col min="7171" max="7171" width="9.140625" style="1"/>
    <col min="7172" max="7175" width="6" style="1" customWidth="1"/>
    <col min="7176" max="7176" width="12.5703125" style="1" customWidth="1"/>
    <col min="7177" max="7177" width="6.42578125" style="1" customWidth="1"/>
    <col min="7178" max="7184" width="7.28515625" style="1" customWidth="1"/>
    <col min="7185" max="7425" width="9.140625" style="1"/>
    <col min="7426" max="7426" width="30" style="1" customWidth="1"/>
    <col min="7427" max="7427" width="9.140625" style="1"/>
    <col min="7428" max="7431" width="6" style="1" customWidth="1"/>
    <col min="7432" max="7432" width="12.5703125" style="1" customWidth="1"/>
    <col min="7433" max="7433" width="6.42578125" style="1" customWidth="1"/>
    <col min="7434" max="7440" width="7.28515625" style="1" customWidth="1"/>
    <col min="7441" max="7681" width="9.140625" style="1"/>
    <col min="7682" max="7682" width="30" style="1" customWidth="1"/>
    <col min="7683" max="7683" width="9.140625" style="1"/>
    <col min="7684" max="7687" width="6" style="1" customWidth="1"/>
    <col min="7688" max="7688" width="12.5703125" style="1" customWidth="1"/>
    <col min="7689" max="7689" width="6.42578125" style="1" customWidth="1"/>
    <col min="7690" max="7696" width="7.28515625" style="1" customWidth="1"/>
    <col min="7697" max="7937" width="9.140625" style="1"/>
    <col min="7938" max="7938" width="30" style="1" customWidth="1"/>
    <col min="7939" max="7939" width="9.140625" style="1"/>
    <col min="7940" max="7943" width="6" style="1" customWidth="1"/>
    <col min="7944" max="7944" width="12.5703125" style="1" customWidth="1"/>
    <col min="7945" max="7945" width="6.42578125" style="1" customWidth="1"/>
    <col min="7946" max="7952" width="7.28515625" style="1" customWidth="1"/>
    <col min="7953" max="8193" width="9.140625" style="1"/>
    <col min="8194" max="8194" width="30" style="1" customWidth="1"/>
    <col min="8195" max="8195" width="9.140625" style="1"/>
    <col min="8196" max="8199" width="6" style="1" customWidth="1"/>
    <col min="8200" max="8200" width="12.5703125" style="1" customWidth="1"/>
    <col min="8201" max="8201" width="6.42578125" style="1" customWidth="1"/>
    <col min="8202" max="8208" width="7.28515625" style="1" customWidth="1"/>
    <col min="8209" max="8449" width="9.140625" style="1"/>
    <col min="8450" max="8450" width="30" style="1" customWidth="1"/>
    <col min="8451" max="8451" width="9.140625" style="1"/>
    <col min="8452" max="8455" width="6" style="1" customWidth="1"/>
    <col min="8456" max="8456" width="12.5703125" style="1" customWidth="1"/>
    <col min="8457" max="8457" width="6.42578125" style="1" customWidth="1"/>
    <col min="8458" max="8464" width="7.28515625" style="1" customWidth="1"/>
    <col min="8465" max="8705" width="9.140625" style="1"/>
    <col min="8706" max="8706" width="30" style="1" customWidth="1"/>
    <col min="8707" max="8707" width="9.140625" style="1"/>
    <col min="8708" max="8711" width="6" style="1" customWidth="1"/>
    <col min="8712" max="8712" width="12.5703125" style="1" customWidth="1"/>
    <col min="8713" max="8713" width="6.42578125" style="1" customWidth="1"/>
    <col min="8714" max="8720" width="7.28515625" style="1" customWidth="1"/>
    <col min="8721" max="8961" width="9.140625" style="1"/>
    <col min="8962" max="8962" width="30" style="1" customWidth="1"/>
    <col min="8963" max="8963" width="9.140625" style="1"/>
    <col min="8964" max="8967" width="6" style="1" customWidth="1"/>
    <col min="8968" max="8968" width="12.5703125" style="1" customWidth="1"/>
    <col min="8969" max="8969" width="6.42578125" style="1" customWidth="1"/>
    <col min="8970" max="8976" width="7.28515625" style="1" customWidth="1"/>
    <col min="8977" max="9217" width="9.140625" style="1"/>
    <col min="9218" max="9218" width="30" style="1" customWidth="1"/>
    <col min="9219" max="9219" width="9.140625" style="1"/>
    <col min="9220" max="9223" width="6" style="1" customWidth="1"/>
    <col min="9224" max="9224" width="12.5703125" style="1" customWidth="1"/>
    <col min="9225" max="9225" width="6.42578125" style="1" customWidth="1"/>
    <col min="9226" max="9232" width="7.28515625" style="1" customWidth="1"/>
    <col min="9233" max="9473" width="9.140625" style="1"/>
    <col min="9474" max="9474" width="30" style="1" customWidth="1"/>
    <col min="9475" max="9475" width="9.140625" style="1"/>
    <col min="9476" max="9479" width="6" style="1" customWidth="1"/>
    <col min="9480" max="9480" width="12.5703125" style="1" customWidth="1"/>
    <col min="9481" max="9481" width="6.42578125" style="1" customWidth="1"/>
    <col min="9482" max="9488" width="7.28515625" style="1" customWidth="1"/>
    <col min="9489" max="9729" width="9.140625" style="1"/>
    <col min="9730" max="9730" width="30" style="1" customWidth="1"/>
    <col min="9731" max="9731" width="9.140625" style="1"/>
    <col min="9732" max="9735" width="6" style="1" customWidth="1"/>
    <col min="9736" max="9736" width="12.5703125" style="1" customWidth="1"/>
    <col min="9737" max="9737" width="6.42578125" style="1" customWidth="1"/>
    <col min="9738" max="9744" width="7.28515625" style="1" customWidth="1"/>
    <col min="9745" max="9985" width="9.140625" style="1"/>
    <col min="9986" max="9986" width="30" style="1" customWidth="1"/>
    <col min="9987" max="9987" width="9.140625" style="1"/>
    <col min="9988" max="9991" width="6" style="1" customWidth="1"/>
    <col min="9992" max="9992" width="12.5703125" style="1" customWidth="1"/>
    <col min="9993" max="9993" width="6.42578125" style="1" customWidth="1"/>
    <col min="9994" max="10000" width="7.28515625" style="1" customWidth="1"/>
    <col min="10001" max="10241" width="9.140625" style="1"/>
    <col min="10242" max="10242" width="30" style="1" customWidth="1"/>
    <col min="10243" max="10243" width="9.140625" style="1"/>
    <col min="10244" max="10247" width="6" style="1" customWidth="1"/>
    <col min="10248" max="10248" width="12.5703125" style="1" customWidth="1"/>
    <col min="10249" max="10249" width="6.42578125" style="1" customWidth="1"/>
    <col min="10250" max="10256" width="7.28515625" style="1" customWidth="1"/>
    <col min="10257" max="10497" width="9.140625" style="1"/>
    <col min="10498" max="10498" width="30" style="1" customWidth="1"/>
    <col min="10499" max="10499" width="9.140625" style="1"/>
    <col min="10500" max="10503" width="6" style="1" customWidth="1"/>
    <col min="10504" max="10504" width="12.5703125" style="1" customWidth="1"/>
    <col min="10505" max="10505" width="6.42578125" style="1" customWidth="1"/>
    <col min="10506" max="10512" width="7.28515625" style="1" customWidth="1"/>
    <col min="10513" max="10753" width="9.140625" style="1"/>
    <col min="10754" max="10754" width="30" style="1" customWidth="1"/>
    <col min="10755" max="10755" width="9.140625" style="1"/>
    <col min="10756" max="10759" width="6" style="1" customWidth="1"/>
    <col min="10760" max="10760" width="12.5703125" style="1" customWidth="1"/>
    <col min="10761" max="10761" width="6.42578125" style="1" customWidth="1"/>
    <col min="10762" max="10768" width="7.28515625" style="1" customWidth="1"/>
    <col min="10769" max="11009" width="9.140625" style="1"/>
    <col min="11010" max="11010" width="30" style="1" customWidth="1"/>
    <col min="11011" max="11011" width="9.140625" style="1"/>
    <col min="11012" max="11015" width="6" style="1" customWidth="1"/>
    <col min="11016" max="11016" width="12.5703125" style="1" customWidth="1"/>
    <col min="11017" max="11017" width="6.42578125" style="1" customWidth="1"/>
    <col min="11018" max="11024" width="7.28515625" style="1" customWidth="1"/>
    <col min="11025" max="11265" width="9.140625" style="1"/>
    <col min="11266" max="11266" width="30" style="1" customWidth="1"/>
    <col min="11267" max="11267" width="9.140625" style="1"/>
    <col min="11268" max="11271" width="6" style="1" customWidth="1"/>
    <col min="11272" max="11272" width="12.5703125" style="1" customWidth="1"/>
    <col min="11273" max="11273" width="6.42578125" style="1" customWidth="1"/>
    <col min="11274" max="11280" width="7.28515625" style="1" customWidth="1"/>
    <col min="11281" max="11521" width="9.140625" style="1"/>
    <col min="11522" max="11522" width="30" style="1" customWidth="1"/>
    <col min="11523" max="11523" width="9.140625" style="1"/>
    <col min="11524" max="11527" width="6" style="1" customWidth="1"/>
    <col min="11528" max="11528" width="12.5703125" style="1" customWidth="1"/>
    <col min="11529" max="11529" width="6.42578125" style="1" customWidth="1"/>
    <col min="11530" max="11536" width="7.28515625" style="1" customWidth="1"/>
    <col min="11537" max="11777" width="9.140625" style="1"/>
    <col min="11778" max="11778" width="30" style="1" customWidth="1"/>
    <col min="11779" max="11779" width="9.140625" style="1"/>
    <col min="11780" max="11783" width="6" style="1" customWidth="1"/>
    <col min="11784" max="11784" width="12.5703125" style="1" customWidth="1"/>
    <col min="11785" max="11785" width="6.42578125" style="1" customWidth="1"/>
    <col min="11786" max="11792" width="7.28515625" style="1" customWidth="1"/>
    <col min="11793" max="12033" width="9.140625" style="1"/>
    <col min="12034" max="12034" width="30" style="1" customWidth="1"/>
    <col min="12035" max="12035" width="9.140625" style="1"/>
    <col min="12036" max="12039" width="6" style="1" customWidth="1"/>
    <col min="12040" max="12040" width="12.5703125" style="1" customWidth="1"/>
    <col min="12041" max="12041" width="6.42578125" style="1" customWidth="1"/>
    <col min="12042" max="12048" width="7.28515625" style="1" customWidth="1"/>
    <col min="12049" max="12289" width="9.140625" style="1"/>
    <col min="12290" max="12290" width="30" style="1" customWidth="1"/>
    <col min="12291" max="12291" width="9.140625" style="1"/>
    <col min="12292" max="12295" width="6" style="1" customWidth="1"/>
    <col min="12296" max="12296" width="12.5703125" style="1" customWidth="1"/>
    <col min="12297" max="12297" width="6.42578125" style="1" customWidth="1"/>
    <col min="12298" max="12304" width="7.28515625" style="1" customWidth="1"/>
    <col min="12305" max="12545" width="9.140625" style="1"/>
    <col min="12546" max="12546" width="30" style="1" customWidth="1"/>
    <col min="12547" max="12547" width="9.140625" style="1"/>
    <col min="12548" max="12551" width="6" style="1" customWidth="1"/>
    <col min="12552" max="12552" width="12.5703125" style="1" customWidth="1"/>
    <col min="12553" max="12553" width="6.42578125" style="1" customWidth="1"/>
    <col min="12554" max="12560" width="7.28515625" style="1" customWidth="1"/>
    <col min="12561" max="12801" width="9.140625" style="1"/>
    <col min="12802" max="12802" width="30" style="1" customWidth="1"/>
    <col min="12803" max="12803" width="9.140625" style="1"/>
    <col min="12804" max="12807" width="6" style="1" customWidth="1"/>
    <col min="12808" max="12808" width="12.5703125" style="1" customWidth="1"/>
    <col min="12809" max="12809" width="6.42578125" style="1" customWidth="1"/>
    <col min="12810" max="12816" width="7.28515625" style="1" customWidth="1"/>
    <col min="12817" max="13057" width="9.140625" style="1"/>
    <col min="13058" max="13058" width="30" style="1" customWidth="1"/>
    <col min="13059" max="13059" width="9.140625" style="1"/>
    <col min="13060" max="13063" width="6" style="1" customWidth="1"/>
    <col min="13064" max="13064" width="12.5703125" style="1" customWidth="1"/>
    <col min="13065" max="13065" width="6.42578125" style="1" customWidth="1"/>
    <col min="13066" max="13072" width="7.28515625" style="1" customWidth="1"/>
    <col min="13073" max="13313" width="9.140625" style="1"/>
    <col min="13314" max="13314" width="30" style="1" customWidth="1"/>
    <col min="13315" max="13315" width="9.140625" style="1"/>
    <col min="13316" max="13319" width="6" style="1" customWidth="1"/>
    <col min="13320" max="13320" width="12.5703125" style="1" customWidth="1"/>
    <col min="13321" max="13321" width="6.42578125" style="1" customWidth="1"/>
    <col min="13322" max="13328" width="7.28515625" style="1" customWidth="1"/>
    <col min="13329" max="13569" width="9.140625" style="1"/>
    <col min="13570" max="13570" width="30" style="1" customWidth="1"/>
    <col min="13571" max="13571" width="9.140625" style="1"/>
    <col min="13572" max="13575" width="6" style="1" customWidth="1"/>
    <col min="13576" max="13576" width="12.5703125" style="1" customWidth="1"/>
    <col min="13577" max="13577" width="6.42578125" style="1" customWidth="1"/>
    <col min="13578" max="13584" width="7.28515625" style="1" customWidth="1"/>
    <col min="13585" max="13825" width="9.140625" style="1"/>
    <col min="13826" max="13826" width="30" style="1" customWidth="1"/>
    <col min="13827" max="13827" width="9.140625" style="1"/>
    <col min="13828" max="13831" width="6" style="1" customWidth="1"/>
    <col min="13832" max="13832" width="12.5703125" style="1" customWidth="1"/>
    <col min="13833" max="13833" width="6.42578125" style="1" customWidth="1"/>
    <col min="13834" max="13840" width="7.28515625" style="1" customWidth="1"/>
    <col min="13841" max="14081" width="9.140625" style="1"/>
    <col min="14082" max="14082" width="30" style="1" customWidth="1"/>
    <col min="14083" max="14083" width="9.140625" style="1"/>
    <col min="14084" max="14087" width="6" style="1" customWidth="1"/>
    <col min="14088" max="14088" width="12.5703125" style="1" customWidth="1"/>
    <col min="14089" max="14089" width="6.42578125" style="1" customWidth="1"/>
    <col min="14090" max="14096" width="7.28515625" style="1" customWidth="1"/>
    <col min="14097" max="14337" width="9.140625" style="1"/>
    <col min="14338" max="14338" width="30" style="1" customWidth="1"/>
    <col min="14339" max="14339" width="9.140625" style="1"/>
    <col min="14340" max="14343" width="6" style="1" customWidth="1"/>
    <col min="14344" max="14344" width="12.5703125" style="1" customWidth="1"/>
    <col min="14345" max="14345" width="6.42578125" style="1" customWidth="1"/>
    <col min="14346" max="14352" width="7.28515625" style="1" customWidth="1"/>
    <col min="14353" max="14593" width="9.140625" style="1"/>
    <col min="14594" max="14594" width="30" style="1" customWidth="1"/>
    <col min="14595" max="14595" width="9.140625" style="1"/>
    <col min="14596" max="14599" width="6" style="1" customWidth="1"/>
    <col min="14600" max="14600" width="12.5703125" style="1" customWidth="1"/>
    <col min="14601" max="14601" width="6.42578125" style="1" customWidth="1"/>
    <col min="14602" max="14608" width="7.28515625" style="1" customWidth="1"/>
    <col min="14609" max="14849" width="9.140625" style="1"/>
    <col min="14850" max="14850" width="30" style="1" customWidth="1"/>
    <col min="14851" max="14851" width="9.140625" style="1"/>
    <col min="14852" max="14855" width="6" style="1" customWidth="1"/>
    <col min="14856" max="14856" width="12.5703125" style="1" customWidth="1"/>
    <col min="14857" max="14857" width="6.42578125" style="1" customWidth="1"/>
    <col min="14858" max="14864" width="7.28515625" style="1" customWidth="1"/>
    <col min="14865" max="15105" width="9.140625" style="1"/>
    <col min="15106" max="15106" width="30" style="1" customWidth="1"/>
    <col min="15107" max="15107" width="9.140625" style="1"/>
    <col min="15108" max="15111" width="6" style="1" customWidth="1"/>
    <col min="15112" max="15112" width="12.5703125" style="1" customWidth="1"/>
    <col min="15113" max="15113" width="6.42578125" style="1" customWidth="1"/>
    <col min="15114" max="15120" width="7.28515625" style="1" customWidth="1"/>
    <col min="15121" max="15361" width="9.140625" style="1"/>
    <col min="15362" max="15362" width="30" style="1" customWidth="1"/>
    <col min="15363" max="15363" width="9.140625" style="1"/>
    <col min="15364" max="15367" width="6" style="1" customWidth="1"/>
    <col min="15368" max="15368" width="12.5703125" style="1" customWidth="1"/>
    <col min="15369" max="15369" width="6.42578125" style="1" customWidth="1"/>
    <col min="15370" max="15376" width="7.28515625" style="1" customWidth="1"/>
    <col min="15377" max="15617" width="9.140625" style="1"/>
    <col min="15618" max="15618" width="30" style="1" customWidth="1"/>
    <col min="15619" max="15619" width="9.140625" style="1"/>
    <col min="15620" max="15623" width="6" style="1" customWidth="1"/>
    <col min="15624" max="15624" width="12.5703125" style="1" customWidth="1"/>
    <col min="15625" max="15625" width="6.42578125" style="1" customWidth="1"/>
    <col min="15626" max="15632" width="7.28515625" style="1" customWidth="1"/>
    <col min="15633" max="15873" width="9.140625" style="1"/>
    <col min="15874" max="15874" width="30" style="1" customWidth="1"/>
    <col min="15875" max="15875" width="9.140625" style="1"/>
    <col min="15876" max="15879" width="6" style="1" customWidth="1"/>
    <col min="15880" max="15880" width="12.5703125" style="1" customWidth="1"/>
    <col min="15881" max="15881" width="6.42578125" style="1" customWidth="1"/>
    <col min="15882" max="15888" width="7.28515625" style="1" customWidth="1"/>
    <col min="15889" max="16129" width="9.140625" style="1"/>
    <col min="16130" max="16130" width="30" style="1" customWidth="1"/>
    <col min="16131" max="16131" width="9.140625" style="1"/>
    <col min="16132" max="16135" width="6" style="1" customWidth="1"/>
    <col min="16136" max="16136" width="12.5703125" style="1" customWidth="1"/>
    <col min="16137" max="16137" width="6.42578125" style="1" customWidth="1"/>
    <col min="16138" max="16144" width="7.28515625" style="1" customWidth="1"/>
    <col min="16145" max="16384" width="9.140625" style="1"/>
  </cols>
  <sheetData>
    <row r="1" spans="1:18" ht="13.5" thickBot="1" x14ac:dyDescent="0.25">
      <c r="A1" s="177" t="s">
        <v>0</v>
      </c>
      <c r="B1" s="180" t="s">
        <v>1</v>
      </c>
      <c r="C1" s="182" t="s">
        <v>2</v>
      </c>
      <c r="D1" s="180" t="s">
        <v>3</v>
      </c>
      <c r="E1" s="181"/>
      <c r="F1" s="181"/>
      <c r="G1" s="181"/>
      <c r="H1" s="181"/>
      <c r="I1" s="186" t="s">
        <v>4</v>
      </c>
      <c r="J1" s="187"/>
      <c r="K1" s="187"/>
      <c r="L1" s="187"/>
      <c r="M1" s="187"/>
      <c r="N1" s="187"/>
      <c r="O1" s="181"/>
      <c r="P1" s="181"/>
    </row>
    <row r="2" spans="1:18" x14ac:dyDescent="0.2">
      <c r="A2" s="178"/>
      <c r="B2" s="181"/>
      <c r="C2" s="183"/>
      <c r="D2" s="188" t="s">
        <v>5</v>
      </c>
      <c r="E2" s="188" t="s">
        <v>6</v>
      </c>
      <c r="F2" s="180" t="s">
        <v>7</v>
      </c>
      <c r="G2" s="181"/>
      <c r="H2" s="190"/>
      <c r="I2" s="191" t="s">
        <v>8</v>
      </c>
      <c r="J2" s="192"/>
      <c r="K2" s="191" t="s">
        <v>9</v>
      </c>
      <c r="L2" s="192"/>
      <c r="M2" s="191" t="s">
        <v>10</v>
      </c>
      <c r="N2" s="192"/>
      <c r="O2" s="197"/>
      <c r="P2" s="193"/>
    </row>
    <row r="3" spans="1:18" x14ac:dyDescent="0.2">
      <c r="A3" s="178"/>
      <c r="B3" s="181"/>
      <c r="C3" s="183"/>
      <c r="D3" s="189"/>
      <c r="E3" s="189"/>
      <c r="F3" s="188" t="s">
        <v>11</v>
      </c>
      <c r="G3" s="181" t="s">
        <v>12</v>
      </c>
      <c r="H3" s="190"/>
      <c r="I3" s="151"/>
      <c r="J3" s="152"/>
      <c r="K3" s="151"/>
      <c r="L3" s="152"/>
      <c r="M3" s="151"/>
      <c r="N3" s="152"/>
      <c r="O3" s="198"/>
      <c r="P3" s="153"/>
    </row>
    <row r="4" spans="1:18" ht="66.75" thickBot="1" x14ac:dyDescent="0.25">
      <c r="A4" s="179"/>
      <c r="B4" s="181"/>
      <c r="C4" s="183"/>
      <c r="D4" s="189"/>
      <c r="E4" s="189"/>
      <c r="F4" s="189"/>
      <c r="G4" s="136" t="s">
        <v>13</v>
      </c>
      <c r="H4" s="84" t="s">
        <v>14</v>
      </c>
      <c r="I4" s="81" t="s">
        <v>15</v>
      </c>
      <c r="J4" s="82" t="s">
        <v>16</v>
      </c>
      <c r="K4" s="81" t="s">
        <v>17</v>
      </c>
      <c r="L4" s="82" t="s">
        <v>147</v>
      </c>
      <c r="M4" s="81" t="s">
        <v>18</v>
      </c>
      <c r="N4" s="82" t="s">
        <v>148</v>
      </c>
      <c r="O4" s="83"/>
      <c r="P4" s="137"/>
    </row>
    <row r="5" spans="1:18" s="4" customFormat="1" x14ac:dyDescent="0.25">
      <c r="A5" s="90" t="s">
        <v>19</v>
      </c>
      <c r="B5" s="90" t="s">
        <v>20</v>
      </c>
      <c r="C5" s="97" t="s">
        <v>178</v>
      </c>
      <c r="D5" s="98">
        <f>SUM(D7:D20)</f>
        <v>2106</v>
      </c>
      <c r="E5" s="98">
        <f>SUM(E7:E20)</f>
        <v>702</v>
      </c>
      <c r="F5" s="98">
        <f>SUM(F7:F20)</f>
        <v>1404</v>
      </c>
      <c r="G5" s="98">
        <f>SUM(G7:G20)</f>
        <v>483</v>
      </c>
      <c r="H5" s="99"/>
      <c r="I5" s="100">
        <f>SUM(I7:I20)</f>
        <v>594</v>
      </c>
      <c r="J5" s="101">
        <f>SUM(J7:J20)</f>
        <v>810</v>
      </c>
      <c r="K5" s="102"/>
      <c r="L5" s="103"/>
      <c r="M5" s="102"/>
      <c r="N5" s="103"/>
      <c r="O5" s="96"/>
      <c r="P5" s="92"/>
    </row>
    <row r="6" spans="1:18" s="4" customFormat="1" x14ac:dyDescent="0.25">
      <c r="A6" s="5" t="s">
        <v>21</v>
      </c>
      <c r="B6" s="5" t="s">
        <v>22</v>
      </c>
      <c r="C6" s="135"/>
      <c r="D6" s="135"/>
      <c r="E6" s="135"/>
      <c r="F6" s="135"/>
      <c r="G6" s="135"/>
      <c r="H6" s="138"/>
      <c r="I6" s="85"/>
      <c r="J6" s="86"/>
      <c r="K6" s="63"/>
      <c r="L6" s="64"/>
      <c r="M6" s="63"/>
      <c r="N6" s="64"/>
      <c r="O6" s="139"/>
      <c r="P6" s="140"/>
      <c r="R6" s="8"/>
    </row>
    <row r="7" spans="1:18" s="4" customFormat="1" x14ac:dyDescent="0.25">
      <c r="A7" s="9" t="s">
        <v>23</v>
      </c>
      <c r="B7" s="9" t="s">
        <v>24</v>
      </c>
      <c r="C7" s="135" t="s">
        <v>25</v>
      </c>
      <c r="D7" s="135">
        <f t="shared" ref="D7:D15" si="0">SUM(E7,F7)</f>
        <v>117</v>
      </c>
      <c r="E7" s="135">
        <v>39</v>
      </c>
      <c r="F7" s="135">
        <v>78</v>
      </c>
      <c r="G7" s="135">
        <v>78</v>
      </c>
      <c r="H7" s="138"/>
      <c r="I7" s="65">
        <v>34</v>
      </c>
      <c r="J7" s="66">
        <v>44</v>
      </c>
      <c r="K7" s="65"/>
      <c r="L7" s="66"/>
      <c r="M7" s="65"/>
      <c r="N7" s="66"/>
      <c r="O7" s="143"/>
      <c r="P7" s="34"/>
      <c r="R7" s="11"/>
    </row>
    <row r="8" spans="1:18" s="4" customFormat="1" x14ac:dyDescent="0.25">
      <c r="A8" s="9" t="s">
        <v>26</v>
      </c>
      <c r="B8" s="9" t="s">
        <v>27</v>
      </c>
      <c r="C8" s="135" t="s">
        <v>28</v>
      </c>
      <c r="D8" s="135">
        <f t="shared" si="0"/>
        <v>176</v>
      </c>
      <c r="E8" s="135">
        <v>59</v>
      </c>
      <c r="F8" s="135">
        <v>117</v>
      </c>
      <c r="G8" s="135"/>
      <c r="H8" s="138"/>
      <c r="I8" s="65">
        <v>46</v>
      </c>
      <c r="J8" s="66">
        <v>71</v>
      </c>
      <c r="K8" s="65"/>
      <c r="L8" s="66"/>
      <c r="M8" s="65"/>
      <c r="N8" s="66"/>
      <c r="O8" s="143"/>
      <c r="P8" s="34"/>
    </row>
    <row r="9" spans="1:18" s="4" customFormat="1" x14ac:dyDescent="0.25">
      <c r="A9" s="9" t="s">
        <v>29</v>
      </c>
      <c r="B9" s="9" t="s">
        <v>30</v>
      </c>
      <c r="C9" s="135" t="s">
        <v>28</v>
      </c>
      <c r="D9" s="135">
        <f t="shared" si="0"/>
        <v>117</v>
      </c>
      <c r="E9" s="135">
        <v>39</v>
      </c>
      <c r="F9" s="135">
        <v>78</v>
      </c>
      <c r="G9" s="135">
        <v>78</v>
      </c>
      <c r="H9" s="138"/>
      <c r="I9" s="65">
        <v>34</v>
      </c>
      <c r="J9" s="66">
        <v>44</v>
      </c>
      <c r="K9" s="65"/>
      <c r="L9" s="66"/>
      <c r="M9" s="65"/>
      <c r="N9" s="66"/>
      <c r="O9" s="143"/>
      <c r="P9" s="34"/>
    </row>
    <row r="10" spans="1:18" s="4" customFormat="1" x14ac:dyDescent="0.25">
      <c r="A10" s="9" t="s">
        <v>31</v>
      </c>
      <c r="B10" s="9" t="s">
        <v>32</v>
      </c>
      <c r="C10" s="135" t="s">
        <v>28</v>
      </c>
      <c r="D10" s="135">
        <f t="shared" si="0"/>
        <v>176</v>
      </c>
      <c r="E10" s="135">
        <v>59</v>
      </c>
      <c r="F10" s="135">
        <v>117</v>
      </c>
      <c r="G10" s="135"/>
      <c r="H10" s="138"/>
      <c r="I10" s="65">
        <v>50</v>
      </c>
      <c r="J10" s="66">
        <v>67</v>
      </c>
      <c r="K10" s="65"/>
      <c r="L10" s="66"/>
      <c r="M10" s="65"/>
      <c r="N10" s="66"/>
      <c r="O10" s="143"/>
      <c r="P10" s="34"/>
    </row>
    <row r="11" spans="1:18" s="4" customFormat="1" x14ac:dyDescent="0.25">
      <c r="A11" s="9" t="s">
        <v>33</v>
      </c>
      <c r="B11" s="9" t="s">
        <v>34</v>
      </c>
      <c r="C11" s="135" t="s">
        <v>28</v>
      </c>
      <c r="D11" s="135">
        <v>117</v>
      </c>
      <c r="E11" s="135">
        <v>39</v>
      </c>
      <c r="F11" s="135">
        <v>78</v>
      </c>
      <c r="G11" s="135"/>
      <c r="H11" s="138"/>
      <c r="I11" s="65">
        <v>33</v>
      </c>
      <c r="J11" s="66">
        <v>45</v>
      </c>
      <c r="K11" s="65"/>
      <c r="L11" s="66"/>
      <c r="M11" s="65"/>
      <c r="N11" s="66"/>
      <c r="O11" s="143"/>
      <c r="P11" s="34"/>
    </row>
    <row r="12" spans="1:18" s="4" customFormat="1" x14ac:dyDescent="0.25">
      <c r="A12" s="9" t="s">
        <v>35</v>
      </c>
      <c r="B12" s="9" t="s">
        <v>109</v>
      </c>
      <c r="C12" s="145" t="s">
        <v>185</v>
      </c>
      <c r="D12" s="135">
        <v>58</v>
      </c>
      <c r="E12" s="135">
        <v>19</v>
      </c>
      <c r="F12" s="135">
        <v>39</v>
      </c>
      <c r="G12" s="135"/>
      <c r="H12" s="138"/>
      <c r="I12" s="65">
        <v>39</v>
      </c>
      <c r="J12" s="66"/>
      <c r="K12" s="65"/>
      <c r="L12" s="66"/>
      <c r="M12" s="65"/>
      <c r="N12" s="66"/>
      <c r="O12" s="143"/>
      <c r="P12" s="34"/>
    </row>
    <row r="13" spans="1:18" s="4" customFormat="1" x14ac:dyDescent="0.25">
      <c r="A13" s="9" t="s">
        <v>36</v>
      </c>
      <c r="B13" s="9" t="s">
        <v>110</v>
      </c>
      <c r="C13" s="135" t="s">
        <v>28</v>
      </c>
      <c r="D13" s="135">
        <v>176</v>
      </c>
      <c r="E13" s="135">
        <v>59</v>
      </c>
      <c r="F13" s="135">
        <v>117</v>
      </c>
      <c r="G13" s="135">
        <v>36</v>
      </c>
      <c r="H13" s="138"/>
      <c r="I13" s="65">
        <v>34</v>
      </c>
      <c r="J13" s="66">
        <v>83</v>
      </c>
      <c r="K13" s="65"/>
      <c r="L13" s="66"/>
      <c r="M13" s="65"/>
      <c r="N13" s="66"/>
      <c r="O13" s="143"/>
      <c r="P13" s="34"/>
    </row>
    <row r="14" spans="1:18" s="4" customFormat="1" x14ac:dyDescent="0.25">
      <c r="A14" s="9" t="s">
        <v>37</v>
      </c>
      <c r="B14" s="9" t="s">
        <v>38</v>
      </c>
      <c r="C14" s="135" t="s">
        <v>28</v>
      </c>
      <c r="D14" s="135">
        <f t="shared" si="0"/>
        <v>176</v>
      </c>
      <c r="E14" s="135">
        <v>59</v>
      </c>
      <c r="F14" s="135">
        <v>117</v>
      </c>
      <c r="G14" s="135">
        <v>117</v>
      </c>
      <c r="H14" s="138"/>
      <c r="I14" s="65">
        <v>50</v>
      </c>
      <c r="J14" s="66">
        <v>67</v>
      </c>
      <c r="K14" s="65"/>
      <c r="L14" s="66"/>
      <c r="M14" s="65"/>
      <c r="N14" s="66"/>
      <c r="O14" s="143"/>
      <c r="P14" s="34"/>
    </row>
    <row r="15" spans="1:18" s="4" customFormat="1" x14ac:dyDescent="0.25">
      <c r="A15" s="9" t="s">
        <v>39</v>
      </c>
      <c r="B15" s="9" t="s">
        <v>40</v>
      </c>
      <c r="C15" s="135" t="s">
        <v>28</v>
      </c>
      <c r="D15" s="135">
        <f t="shared" si="0"/>
        <v>105</v>
      </c>
      <c r="E15" s="135">
        <v>35</v>
      </c>
      <c r="F15" s="135">
        <v>70</v>
      </c>
      <c r="G15" s="135">
        <v>30</v>
      </c>
      <c r="H15" s="138"/>
      <c r="I15" s="65">
        <v>33</v>
      </c>
      <c r="J15" s="66">
        <v>37</v>
      </c>
      <c r="K15" s="65"/>
      <c r="L15" s="66"/>
      <c r="M15" s="65"/>
      <c r="N15" s="66"/>
      <c r="O15" s="143"/>
      <c r="P15" s="34"/>
    </row>
    <row r="16" spans="1:18" s="4" customFormat="1" x14ac:dyDescent="0.25">
      <c r="A16" s="5" t="s">
        <v>41</v>
      </c>
      <c r="B16" s="5" t="s">
        <v>42</v>
      </c>
      <c r="C16" s="135"/>
      <c r="D16" s="135"/>
      <c r="E16" s="135"/>
      <c r="F16" s="135"/>
      <c r="G16" s="135"/>
      <c r="H16" s="138"/>
      <c r="I16" s="63"/>
      <c r="J16" s="64"/>
      <c r="K16" s="63"/>
      <c r="L16" s="64"/>
      <c r="M16" s="63"/>
      <c r="N16" s="64"/>
      <c r="O16" s="139"/>
      <c r="P16" s="140"/>
    </row>
    <row r="17" spans="1:16" s="4" customFormat="1" x14ac:dyDescent="0.25">
      <c r="A17" s="9" t="s">
        <v>43</v>
      </c>
      <c r="B17" s="9" t="s">
        <v>46</v>
      </c>
      <c r="C17" s="135" t="s">
        <v>47</v>
      </c>
      <c r="D17" s="135">
        <f>SUM(E17,F17)</f>
        <v>434</v>
      </c>
      <c r="E17" s="135">
        <v>144</v>
      </c>
      <c r="F17" s="135">
        <v>290</v>
      </c>
      <c r="G17" s="135">
        <v>96</v>
      </c>
      <c r="H17" s="138"/>
      <c r="I17" s="65">
        <v>128</v>
      </c>
      <c r="J17" s="66">
        <v>162</v>
      </c>
      <c r="K17" s="65"/>
      <c r="L17" s="66"/>
      <c r="M17" s="65"/>
      <c r="N17" s="66"/>
      <c r="O17" s="143"/>
      <c r="P17" s="34"/>
    </row>
    <row r="18" spans="1:16" s="4" customFormat="1" x14ac:dyDescent="0.25">
      <c r="A18" s="9" t="s">
        <v>45</v>
      </c>
      <c r="B18" s="9" t="s">
        <v>44</v>
      </c>
      <c r="C18" s="135" t="s">
        <v>28</v>
      </c>
      <c r="D18" s="135">
        <f>SUM(E18,F18)</f>
        <v>142</v>
      </c>
      <c r="E18" s="135">
        <v>47</v>
      </c>
      <c r="F18" s="135">
        <v>95</v>
      </c>
      <c r="G18" s="135">
        <v>40</v>
      </c>
      <c r="H18" s="138"/>
      <c r="I18" s="65">
        <v>40</v>
      </c>
      <c r="J18" s="66">
        <v>55</v>
      </c>
      <c r="K18" s="65"/>
      <c r="L18" s="66"/>
      <c r="M18" s="65"/>
      <c r="N18" s="66"/>
      <c r="O18" s="143"/>
      <c r="P18" s="34"/>
    </row>
    <row r="19" spans="1:16" x14ac:dyDescent="0.2">
      <c r="A19" s="9" t="s">
        <v>48</v>
      </c>
      <c r="B19" s="44" t="s">
        <v>111</v>
      </c>
      <c r="C19" s="135" t="s">
        <v>47</v>
      </c>
      <c r="D19" s="45">
        <v>150</v>
      </c>
      <c r="E19" s="45">
        <v>50</v>
      </c>
      <c r="F19" s="45">
        <v>100</v>
      </c>
      <c r="G19" s="45">
        <v>8</v>
      </c>
      <c r="H19" s="51"/>
      <c r="I19" s="67">
        <v>40</v>
      </c>
      <c r="J19" s="68">
        <v>60</v>
      </c>
      <c r="K19" s="67"/>
      <c r="L19" s="68"/>
      <c r="M19" s="79"/>
      <c r="N19" s="80"/>
      <c r="O19" s="58"/>
      <c r="P19" s="44"/>
    </row>
    <row r="20" spans="1:16" s="4" customFormat="1" x14ac:dyDescent="0.25">
      <c r="A20" s="9" t="s">
        <v>174</v>
      </c>
      <c r="B20" s="9" t="s">
        <v>112</v>
      </c>
      <c r="C20" s="135" t="s">
        <v>184</v>
      </c>
      <c r="D20" s="135">
        <v>162</v>
      </c>
      <c r="E20" s="135">
        <v>54</v>
      </c>
      <c r="F20" s="135">
        <v>108</v>
      </c>
      <c r="G20" s="135"/>
      <c r="H20" s="138"/>
      <c r="I20" s="65">
        <v>33</v>
      </c>
      <c r="J20" s="66">
        <v>75</v>
      </c>
      <c r="K20" s="65"/>
      <c r="L20" s="66"/>
      <c r="M20" s="65"/>
      <c r="N20" s="66"/>
      <c r="O20" s="143"/>
      <c r="P20" s="34"/>
    </row>
    <row r="21" spans="1:16" s="4" customFormat="1" ht="25.5" x14ac:dyDescent="0.25">
      <c r="A21" s="89" t="s">
        <v>49</v>
      </c>
      <c r="B21" s="90" t="s">
        <v>50</v>
      </c>
      <c r="C21" s="91" t="s">
        <v>127</v>
      </c>
      <c r="D21" s="92">
        <f>SUM(D22:D25)</f>
        <v>498</v>
      </c>
      <c r="E21" s="92">
        <f>SUM(E22:E25)</f>
        <v>166</v>
      </c>
      <c r="F21" s="92">
        <f>SUM(F22:F25)</f>
        <v>332</v>
      </c>
      <c r="G21" s="92">
        <f>SUM(G22:G25)</f>
        <v>252</v>
      </c>
      <c r="H21" s="93"/>
      <c r="I21" s="94"/>
      <c r="J21" s="95"/>
      <c r="K21" s="94">
        <f>SUM(K22:K25)</f>
        <v>112</v>
      </c>
      <c r="L21" s="95">
        <f>SUM(L22:L25)</f>
        <v>80</v>
      </c>
      <c r="M21" s="94">
        <f>SUM(M22:M25)</f>
        <v>64</v>
      </c>
      <c r="N21" s="95">
        <f>SUM(N22:N25)</f>
        <v>76</v>
      </c>
      <c r="O21" s="96"/>
      <c r="P21" s="92"/>
    </row>
    <row r="22" spans="1:16" s="4" customFormat="1" x14ac:dyDescent="0.25">
      <c r="A22" s="141" t="s">
        <v>51</v>
      </c>
      <c r="B22" s="9" t="s">
        <v>52</v>
      </c>
      <c r="C22" s="13" t="s">
        <v>53</v>
      </c>
      <c r="D22" s="34">
        <f>E22+F22</f>
        <v>62</v>
      </c>
      <c r="E22" s="34">
        <v>14</v>
      </c>
      <c r="F22" s="34">
        <f>I22+J22+K22+L22+M22+N22+O22+P22</f>
        <v>48</v>
      </c>
      <c r="G22" s="34">
        <v>8</v>
      </c>
      <c r="H22" s="142"/>
      <c r="I22" s="65"/>
      <c r="J22" s="66"/>
      <c r="K22" s="65"/>
      <c r="L22" s="66"/>
      <c r="M22" s="65"/>
      <c r="N22" s="66">
        <v>48</v>
      </c>
      <c r="O22" s="143"/>
      <c r="P22" s="34"/>
    </row>
    <row r="23" spans="1:16" s="4" customFormat="1" x14ac:dyDescent="0.25">
      <c r="A23" s="141" t="s">
        <v>54</v>
      </c>
      <c r="B23" s="9" t="s">
        <v>32</v>
      </c>
      <c r="C23" s="13" t="s">
        <v>53</v>
      </c>
      <c r="D23" s="34">
        <f>E23+F23</f>
        <v>62</v>
      </c>
      <c r="E23" s="34">
        <v>14</v>
      </c>
      <c r="F23" s="34">
        <f>I23+J23+K23+L23+M23+N23+O23+P23</f>
        <v>48</v>
      </c>
      <c r="G23" s="34">
        <v>8</v>
      </c>
      <c r="H23" s="142"/>
      <c r="I23" s="65"/>
      <c r="J23" s="66"/>
      <c r="K23" s="65">
        <v>48</v>
      </c>
      <c r="L23" s="66"/>
      <c r="M23" s="65"/>
      <c r="N23" s="66"/>
      <c r="O23" s="143"/>
      <c r="P23" s="34"/>
    </row>
    <row r="24" spans="1:16" s="4" customFormat="1" x14ac:dyDescent="0.25">
      <c r="A24" s="141" t="s">
        <v>55</v>
      </c>
      <c r="B24" s="9" t="s">
        <v>30</v>
      </c>
      <c r="C24" s="13" t="s">
        <v>186</v>
      </c>
      <c r="D24" s="34">
        <f>E24+F24</f>
        <v>138</v>
      </c>
      <c r="E24" s="34">
        <v>20</v>
      </c>
      <c r="F24" s="34">
        <f>SUM(K24:N24)</f>
        <v>118</v>
      </c>
      <c r="G24" s="34">
        <v>118</v>
      </c>
      <c r="H24" s="142"/>
      <c r="I24" s="65"/>
      <c r="J24" s="66"/>
      <c r="K24" s="65">
        <v>32</v>
      </c>
      <c r="L24" s="66">
        <v>40</v>
      </c>
      <c r="M24" s="65">
        <v>32</v>
      </c>
      <c r="N24" s="66">
        <v>14</v>
      </c>
      <c r="O24" s="143"/>
      <c r="P24" s="34"/>
    </row>
    <row r="25" spans="1:16" s="4" customFormat="1" x14ac:dyDescent="0.25">
      <c r="A25" s="141" t="s">
        <v>56</v>
      </c>
      <c r="B25" s="9" t="s">
        <v>38</v>
      </c>
      <c r="C25" s="13" t="s">
        <v>114</v>
      </c>
      <c r="D25" s="34">
        <f>E25+F25</f>
        <v>236</v>
      </c>
      <c r="E25" s="34">
        <f>F25</f>
        <v>118</v>
      </c>
      <c r="F25" s="34">
        <f>SUM(K25:N25)</f>
        <v>118</v>
      </c>
      <c r="G25" s="34">
        <v>118</v>
      </c>
      <c r="H25" s="142"/>
      <c r="I25" s="65"/>
      <c r="J25" s="66"/>
      <c r="K25" s="65">
        <v>32</v>
      </c>
      <c r="L25" s="66">
        <v>40</v>
      </c>
      <c r="M25" s="65">
        <v>32</v>
      </c>
      <c r="N25" s="66">
        <v>14</v>
      </c>
      <c r="O25" s="143"/>
      <c r="P25" s="34"/>
    </row>
    <row r="26" spans="1:16" s="4" customFormat="1" ht="25.5" x14ac:dyDescent="0.25">
      <c r="A26" s="89" t="s">
        <v>57</v>
      </c>
      <c r="B26" s="90" t="s">
        <v>58</v>
      </c>
      <c r="C26" s="91" t="s">
        <v>176</v>
      </c>
      <c r="D26" s="92">
        <f>SUM(D27:D28)</f>
        <v>177</v>
      </c>
      <c r="E26" s="92">
        <f>SUM(E27:E28)</f>
        <v>59</v>
      </c>
      <c r="F26" s="92">
        <f>SUM(F27:F28)</f>
        <v>118</v>
      </c>
      <c r="G26" s="92">
        <f>SUM(G27:G28)</f>
        <v>66</v>
      </c>
      <c r="H26" s="93"/>
      <c r="I26" s="94"/>
      <c r="J26" s="95"/>
      <c r="K26" s="94">
        <f>SUM(K27:K28)</f>
        <v>48</v>
      </c>
      <c r="L26" s="95">
        <f>SUM(L27:L28)</f>
        <v>70</v>
      </c>
      <c r="M26" s="94"/>
      <c r="N26" s="95"/>
      <c r="O26" s="96"/>
      <c r="P26" s="92"/>
    </row>
    <row r="27" spans="1:16" s="4" customFormat="1" x14ac:dyDescent="0.25">
      <c r="A27" s="141" t="s">
        <v>60</v>
      </c>
      <c r="B27" s="9" t="s">
        <v>46</v>
      </c>
      <c r="C27" s="13" t="s">
        <v>53</v>
      </c>
      <c r="D27" s="34">
        <f>E27+F27</f>
        <v>78</v>
      </c>
      <c r="E27" s="34">
        <v>26</v>
      </c>
      <c r="F27" s="34">
        <v>52</v>
      </c>
      <c r="G27" s="34">
        <v>26</v>
      </c>
      <c r="H27" s="142"/>
      <c r="I27" s="65"/>
      <c r="J27" s="66"/>
      <c r="K27" s="65">
        <v>32</v>
      </c>
      <c r="L27" s="66">
        <v>20</v>
      </c>
      <c r="M27" s="65"/>
      <c r="N27" s="66"/>
      <c r="O27" s="143"/>
      <c r="P27" s="34"/>
    </row>
    <row r="28" spans="1:16" s="4" customFormat="1" ht="25.5" x14ac:dyDescent="0.25">
      <c r="A28" s="14" t="s">
        <v>61</v>
      </c>
      <c r="B28" s="15" t="s">
        <v>115</v>
      </c>
      <c r="C28" s="16" t="s">
        <v>131</v>
      </c>
      <c r="D28" s="34">
        <f>E28+F28</f>
        <v>99</v>
      </c>
      <c r="E28" s="34">
        <f>F28/2</f>
        <v>33</v>
      </c>
      <c r="F28" s="34">
        <f>I28+J28+K28+L28+M28+N28+O28+P28</f>
        <v>66</v>
      </c>
      <c r="G28" s="17">
        <v>40</v>
      </c>
      <c r="H28" s="52"/>
      <c r="I28" s="69"/>
      <c r="J28" s="70"/>
      <c r="K28" s="69">
        <v>16</v>
      </c>
      <c r="L28" s="70">
        <v>50</v>
      </c>
      <c r="M28" s="69"/>
      <c r="N28" s="70"/>
      <c r="O28" s="59"/>
      <c r="P28" s="17"/>
    </row>
    <row r="29" spans="1:16" s="4" customFormat="1" x14ac:dyDescent="0.25">
      <c r="A29" s="89" t="s">
        <v>62</v>
      </c>
      <c r="B29" s="90" t="s">
        <v>63</v>
      </c>
      <c r="C29" s="91" t="s">
        <v>163</v>
      </c>
      <c r="D29" s="92">
        <f>SUM(D30,D42,)</f>
        <v>2871</v>
      </c>
      <c r="E29" s="92">
        <f>SUM(E30,E42,)</f>
        <v>837</v>
      </c>
      <c r="F29" s="92">
        <f>SUM(F30,F42,)</f>
        <v>2034</v>
      </c>
      <c r="G29" s="92">
        <f>SUM(G30,G42,)</f>
        <v>850</v>
      </c>
      <c r="H29" s="93">
        <v>50</v>
      </c>
      <c r="I29" s="94"/>
      <c r="J29" s="95">
        <f>SUM(J30)</f>
        <v>0</v>
      </c>
      <c r="K29" s="94">
        <f>SUM(K30,K42,)</f>
        <v>416</v>
      </c>
      <c r="L29" s="95">
        <f>SUM(L30,L42,)</f>
        <v>678</v>
      </c>
      <c r="M29" s="94">
        <f>SUM(M30,M42,)</f>
        <v>548</v>
      </c>
      <c r="N29" s="95">
        <f>SUM(N42)</f>
        <v>392</v>
      </c>
      <c r="O29" s="96"/>
      <c r="P29" s="92"/>
    </row>
    <row r="30" spans="1:16" s="4" customFormat="1" ht="25.5" x14ac:dyDescent="0.25">
      <c r="A30" s="104" t="s">
        <v>64</v>
      </c>
      <c r="B30" s="105" t="s">
        <v>65</v>
      </c>
      <c r="C30" s="106" t="s">
        <v>161</v>
      </c>
      <c r="D30" s="107">
        <f>SUM(D31:D41)</f>
        <v>861</v>
      </c>
      <c r="E30" s="107">
        <f>SUM(E31:E41)</f>
        <v>287</v>
      </c>
      <c r="F30" s="107">
        <f>SUM(F31:F41)</f>
        <v>574</v>
      </c>
      <c r="G30" s="107">
        <f>SUM(G31:G41)</f>
        <v>312</v>
      </c>
      <c r="H30" s="108"/>
      <c r="I30" s="109"/>
      <c r="J30" s="110">
        <f>SUM(J33)</f>
        <v>0</v>
      </c>
      <c r="K30" s="109">
        <f>SUM(K31:K40)</f>
        <v>354</v>
      </c>
      <c r="L30" s="110">
        <f>SUM(L39)</f>
        <v>40</v>
      </c>
      <c r="M30" s="109">
        <f>SUM(M31:M41)</f>
        <v>180</v>
      </c>
      <c r="N30" s="110"/>
      <c r="O30" s="111"/>
      <c r="P30" s="107"/>
    </row>
    <row r="31" spans="1:16" s="4" customFormat="1" x14ac:dyDescent="0.25">
      <c r="A31" s="141" t="s">
        <v>66</v>
      </c>
      <c r="B31" s="9" t="s">
        <v>89</v>
      </c>
      <c r="C31" s="134" t="s">
        <v>160</v>
      </c>
      <c r="D31" s="34">
        <f>E31+F31</f>
        <v>120</v>
      </c>
      <c r="E31" s="34">
        <f t="shared" ref="E31:E37" si="1">F31/2</f>
        <v>40</v>
      </c>
      <c r="F31" s="34">
        <v>80</v>
      </c>
      <c r="G31" s="34">
        <v>40</v>
      </c>
      <c r="H31" s="142"/>
      <c r="I31" s="65"/>
      <c r="J31" s="66"/>
      <c r="K31" s="65">
        <v>80</v>
      </c>
      <c r="L31" s="66"/>
      <c r="M31" s="65"/>
      <c r="N31" s="66"/>
      <c r="O31" s="143"/>
      <c r="P31" s="34"/>
    </row>
    <row r="32" spans="1:16" s="4" customFormat="1" x14ac:dyDescent="0.25">
      <c r="A32" s="141" t="s">
        <v>67</v>
      </c>
      <c r="B32" s="9" t="s">
        <v>116</v>
      </c>
      <c r="C32" s="134" t="s">
        <v>53</v>
      </c>
      <c r="D32" s="34">
        <f t="shared" ref="D32:D37" si="2">E32+F32</f>
        <v>72</v>
      </c>
      <c r="E32" s="34">
        <f t="shared" si="1"/>
        <v>24</v>
      </c>
      <c r="F32" s="34">
        <v>48</v>
      </c>
      <c r="G32" s="34">
        <v>24</v>
      </c>
      <c r="H32" s="142"/>
      <c r="I32" s="65"/>
      <c r="J32" s="66"/>
      <c r="K32" s="65">
        <v>48</v>
      </c>
      <c r="L32" s="66"/>
      <c r="M32" s="65"/>
      <c r="N32" s="66"/>
      <c r="O32" s="143"/>
      <c r="P32" s="34"/>
    </row>
    <row r="33" spans="1:16" s="4" customFormat="1" x14ac:dyDescent="0.25">
      <c r="A33" s="141" t="s">
        <v>68</v>
      </c>
      <c r="B33" s="9" t="s">
        <v>117</v>
      </c>
      <c r="C33" s="134" t="s">
        <v>53</v>
      </c>
      <c r="D33" s="34">
        <f t="shared" si="2"/>
        <v>72</v>
      </c>
      <c r="E33" s="34">
        <f t="shared" si="1"/>
        <v>24</v>
      </c>
      <c r="F33" s="34">
        <v>48</v>
      </c>
      <c r="G33" s="34">
        <v>24</v>
      </c>
      <c r="H33" s="142"/>
      <c r="I33" s="65"/>
      <c r="J33" s="66"/>
      <c r="K33" s="65">
        <v>48</v>
      </c>
      <c r="L33" s="66"/>
      <c r="M33" s="65"/>
      <c r="N33" s="66"/>
      <c r="O33" s="143"/>
      <c r="P33" s="34"/>
    </row>
    <row r="34" spans="1:16" s="4" customFormat="1" ht="25.5" x14ac:dyDescent="0.25">
      <c r="A34" s="141" t="s">
        <v>69</v>
      </c>
      <c r="B34" s="9" t="s">
        <v>118</v>
      </c>
      <c r="C34" s="134" t="s">
        <v>53</v>
      </c>
      <c r="D34" s="34">
        <f>E34+F34</f>
        <v>48</v>
      </c>
      <c r="E34" s="34">
        <f>F34/2</f>
        <v>16</v>
      </c>
      <c r="F34" s="34">
        <v>32</v>
      </c>
      <c r="G34" s="34">
        <v>20</v>
      </c>
      <c r="H34" s="142"/>
      <c r="I34" s="65"/>
      <c r="J34" s="66"/>
      <c r="K34" s="65">
        <v>32</v>
      </c>
      <c r="L34" s="66"/>
      <c r="M34" s="65"/>
      <c r="N34" s="66"/>
      <c r="O34" s="143"/>
      <c r="P34" s="34"/>
    </row>
    <row r="35" spans="1:16" s="4" customFormat="1" x14ac:dyDescent="0.25">
      <c r="A35" s="141" t="s">
        <v>70</v>
      </c>
      <c r="B35" s="9" t="s">
        <v>119</v>
      </c>
      <c r="C35" s="134" t="s">
        <v>53</v>
      </c>
      <c r="D35" s="34">
        <f>E35+F35</f>
        <v>72</v>
      </c>
      <c r="E35" s="34">
        <f>F35/2</f>
        <v>24</v>
      </c>
      <c r="F35" s="34">
        <v>48</v>
      </c>
      <c r="G35" s="34">
        <v>24</v>
      </c>
      <c r="H35" s="142"/>
      <c r="I35" s="65"/>
      <c r="J35" s="66"/>
      <c r="K35" s="65">
        <v>48</v>
      </c>
      <c r="L35" s="66"/>
      <c r="M35" s="65"/>
      <c r="N35" s="66"/>
      <c r="O35" s="143"/>
      <c r="P35" s="34"/>
    </row>
    <row r="36" spans="1:16" s="4" customFormat="1" ht="25.5" x14ac:dyDescent="0.25">
      <c r="A36" s="141" t="s">
        <v>71</v>
      </c>
      <c r="B36" s="9" t="s">
        <v>120</v>
      </c>
      <c r="C36" s="134" t="s">
        <v>53</v>
      </c>
      <c r="D36" s="34">
        <f t="shared" si="2"/>
        <v>48</v>
      </c>
      <c r="E36" s="34">
        <f t="shared" si="1"/>
        <v>16</v>
      </c>
      <c r="F36" s="34">
        <v>32</v>
      </c>
      <c r="G36" s="34">
        <v>20</v>
      </c>
      <c r="H36" s="142"/>
      <c r="I36" s="65"/>
      <c r="J36" s="66"/>
      <c r="K36" s="65">
        <v>32</v>
      </c>
      <c r="L36" s="66"/>
      <c r="M36" s="65"/>
      <c r="N36" s="66"/>
      <c r="O36" s="143"/>
      <c r="P36" s="34"/>
    </row>
    <row r="37" spans="1:16" s="4" customFormat="1" x14ac:dyDescent="0.25">
      <c r="A37" s="141" t="s">
        <v>72</v>
      </c>
      <c r="B37" s="9" t="s">
        <v>121</v>
      </c>
      <c r="C37" s="134" t="s">
        <v>160</v>
      </c>
      <c r="D37" s="34">
        <f t="shared" si="2"/>
        <v>99</v>
      </c>
      <c r="E37" s="34">
        <f t="shared" si="1"/>
        <v>33</v>
      </c>
      <c r="F37" s="34">
        <v>66</v>
      </c>
      <c r="G37" s="34">
        <v>36</v>
      </c>
      <c r="H37" s="142"/>
      <c r="I37" s="65"/>
      <c r="J37" s="66"/>
      <c r="K37" s="65">
        <v>66</v>
      </c>
      <c r="L37" s="66"/>
      <c r="M37" s="65"/>
      <c r="N37" s="66"/>
      <c r="O37" s="143"/>
      <c r="P37" s="34"/>
    </row>
    <row r="38" spans="1:16" s="4" customFormat="1" x14ac:dyDescent="0.25">
      <c r="A38" s="141" t="s">
        <v>73</v>
      </c>
      <c r="B38" s="9" t="s">
        <v>122</v>
      </c>
      <c r="C38" s="134" t="s">
        <v>160</v>
      </c>
      <c r="D38" s="34">
        <f>E38+F38</f>
        <v>96</v>
      </c>
      <c r="E38" s="34">
        <v>32</v>
      </c>
      <c r="F38" s="34">
        <v>64</v>
      </c>
      <c r="G38" s="34">
        <v>32</v>
      </c>
      <c r="H38" s="142"/>
      <c r="I38" s="65"/>
      <c r="J38" s="66"/>
      <c r="K38" s="65"/>
      <c r="L38" s="66"/>
      <c r="M38" s="65">
        <v>64</v>
      </c>
      <c r="N38" s="66"/>
      <c r="O38" s="143"/>
      <c r="P38" s="34"/>
    </row>
    <row r="39" spans="1:16" s="4" customFormat="1" x14ac:dyDescent="0.25">
      <c r="A39" s="141" t="s">
        <v>74</v>
      </c>
      <c r="B39" s="9" t="s">
        <v>123</v>
      </c>
      <c r="C39" s="134" t="s">
        <v>53</v>
      </c>
      <c r="D39" s="34">
        <f>E39+F39</f>
        <v>60</v>
      </c>
      <c r="E39" s="34">
        <v>20</v>
      </c>
      <c r="F39" s="34">
        <v>40</v>
      </c>
      <c r="G39" s="34">
        <v>20</v>
      </c>
      <c r="H39" s="142"/>
      <c r="I39" s="65"/>
      <c r="J39" s="66"/>
      <c r="K39" s="65"/>
      <c r="L39" s="66">
        <v>40</v>
      </c>
      <c r="M39" s="65"/>
      <c r="N39" s="66"/>
      <c r="O39" s="143"/>
      <c r="P39" s="34"/>
    </row>
    <row r="40" spans="1:16" s="4" customFormat="1" ht="25.5" x14ac:dyDescent="0.25">
      <c r="A40" s="141" t="s">
        <v>124</v>
      </c>
      <c r="B40" s="9" t="s">
        <v>125</v>
      </c>
      <c r="C40" s="134" t="s">
        <v>53</v>
      </c>
      <c r="D40" s="34">
        <f>E40+F40</f>
        <v>72</v>
      </c>
      <c r="E40" s="34">
        <v>24</v>
      </c>
      <c r="F40" s="34">
        <v>48</v>
      </c>
      <c r="G40" s="34">
        <v>24</v>
      </c>
      <c r="H40" s="142"/>
      <c r="I40" s="65"/>
      <c r="J40" s="66"/>
      <c r="K40" s="65"/>
      <c r="L40" s="66"/>
      <c r="M40" s="65">
        <v>48</v>
      </c>
      <c r="N40" s="66"/>
      <c r="O40" s="143"/>
      <c r="P40" s="34"/>
    </row>
    <row r="41" spans="1:16" s="4" customFormat="1" x14ac:dyDescent="0.25">
      <c r="A41" s="141" t="s">
        <v>126</v>
      </c>
      <c r="B41" s="9" t="s">
        <v>75</v>
      </c>
      <c r="C41" s="134" t="s">
        <v>53</v>
      </c>
      <c r="D41" s="34">
        <f>E41+F41</f>
        <v>102</v>
      </c>
      <c r="E41" s="34">
        <f>F41/2</f>
        <v>34</v>
      </c>
      <c r="F41" s="34">
        <v>68</v>
      </c>
      <c r="G41" s="34">
        <v>48</v>
      </c>
      <c r="H41" s="142"/>
      <c r="I41" s="65"/>
      <c r="J41" s="66"/>
      <c r="K41" s="65"/>
      <c r="L41" s="66"/>
      <c r="M41" s="65">
        <v>68</v>
      </c>
      <c r="N41" s="66"/>
      <c r="O41" s="143"/>
      <c r="P41" s="34"/>
    </row>
    <row r="42" spans="1:16" s="4" customFormat="1" x14ac:dyDescent="0.25">
      <c r="A42" s="104" t="s">
        <v>76</v>
      </c>
      <c r="B42" s="105" t="s">
        <v>77</v>
      </c>
      <c r="C42" s="106" t="s">
        <v>162</v>
      </c>
      <c r="D42" s="107">
        <f>SUM(D43,D49,D55,D60,)</f>
        <v>2010</v>
      </c>
      <c r="E42" s="107">
        <f>SUM(E43,E49,E55,E60,)</f>
        <v>550</v>
      </c>
      <c r="F42" s="107">
        <f>SUM(F43,F49,F55,F60,)</f>
        <v>1460</v>
      </c>
      <c r="G42" s="107">
        <f>SUM(G43,G49,G55,G60,)</f>
        <v>538</v>
      </c>
      <c r="H42" s="108"/>
      <c r="I42" s="109"/>
      <c r="J42" s="110"/>
      <c r="K42" s="109">
        <f>SUM(K43)</f>
        <v>62</v>
      </c>
      <c r="L42" s="110">
        <f>SUM(L43,L49,)</f>
        <v>638</v>
      </c>
      <c r="M42" s="109">
        <f>SUM(M49,M55,M60,)</f>
        <v>368</v>
      </c>
      <c r="N42" s="110">
        <f>SUM(N49,N55,N60,)</f>
        <v>392</v>
      </c>
      <c r="O42" s="111"/>
      <c r="P42" s="107"/>
    </row>
    <row r="43" spans="1:16" s="4" customFormat="1" ht="51" x14ac:dyDescent="0.25">
      <c r="A43" s="18" t="s">
        <v>78</v>
      </c>
      <c r="B43" s="19" t="s">
        <v>128</v>
      </c>
      <c r="C43" s="20" t="s">
        <v>79</v>
      </c>
      <c r="D43" s="21">
        <f>SUM(D44:D48)</f>
        <v>531</v>
      </c>
      <c r="E43" s="21">
        <f>SUM(E44:E48)</f>
        <v>141</v>
      </c>
      <c r="F43" s="21">
        <f>SUM(F44:F48)</f>
        <v>390</v>
      </c>
      <c r="G43" s="21">
        <f>SUM(G44:G48)</f>
        <v>140</v>
      </c>
      <c r="H43" s="53"/>
      <c r="I43" s="71"/>
      <c r="J43" s="72"/>
      <c r="K43" s="71">
        <f>SUM(K44:K48)</f>
        <v>62</v>
      </c>
      <c r="L43" s="72">
        <f>SUM(L44:L48)</f>
        <v>328</v>
      </c>
      <c r="M43" s="71"/>
      <c r="N43" s="72"/>
      <c r="O43" s="60"/>
      <c r="P43" s="21"/>
    </row>
    <row r="44" spans="1:16" s="4" customFormat="1" ht="51" x14ac:dyDescent="0.25">
      <c r="A44" s="141" t="s">
        <v>80</v>
      </c>
      <c r="B44" s="46" t="s">
        <v>129</v>
      </c>
      <c r="C44" s="184" t="s">
        <v>53</v>
      </c>
      <c r="D44" s="34">
        <v>333</v>
      </c>
      <c r="E44" s="34">
        <v>111</v>
      </c>
      <c r="F44" s="34">
        <v>222</v>
      </c>
      <c r="G44" s="34">
        <v>110</v>
      </c>
      <c r="H44" s="142"/>
      <c r="I44" s="65"/>
      <c r="J44" s="66"/>
      <c r="K44" s="65">
        <v>62</v>
      </c>
      <c r="L44" s="66">
        <v>160</v>
      </c>
      <c r="M44" s="65"/>
      <c r="N44" s="66"/>
      <c r="O44" s="143"/>
      <c r="P44" s="34"/>
    </row>
    <row r="45" spans="1:16" s="4" customFormat="1" ht="25.5" x14ac:dyDescent="0.25">
      <c r="A45" s="141" t="s">
        <v>81</v>
      </c>
      <c r="B45" s="46" t="s">
        <v>130</v>
      </c>
      <c r="C45" s="185"/>
      <c r="D45" s="34">
        <v>90</v>
      </c>
      <c r="E45" s="34">
        <v>30</v>
      </c>
      <c r="F45" s="34">
        <v>60</v>
      </c>
      <c r="G45" s="34">
        <v>30</v>
      </c>
      <c r="H45" s="142"/>
      <c r="I45" s="65"/>
      <c r="J45" s="66"/>
      <c r="K45" s="65"/>
      <c r="L45" s="66">
        <v>60</v>
      </c>
      <c r="M45" s="65"/>
      <c r="N45" s="66"/>
      <c r="O45" s="143"/>
      <c r="P45" s="34"/>
    </row>
    <row r="46" spans="1:16" s="4" customFormat="1" x14ac:dyDescent="0.25">
      <c r="A46" s="141"/>
      <c r="B46" s="9"/>
      <c r="C46" s="13"/>
      <c r="D46" s="34"/>
      <c r="E46" s="34"/>
      <c r="F46" s="34"/>
      <c r="G46" s="34"/>
      <c r="H46" s="142"/>
      <c r="I46" s="65"/>
      <c r="J46" s="66"/>
      <c r="K46" s="65"/>
      <c r="L46" s="66"/>
      <c r="M46" s="65"/>
      <c r="N46" s="66"/>
      <c r="O46" s="143"/>
      <c r="P46" s="34"/>
    </row>
    <row r="47" spans="1:16" s="4" customFormat="1" x14ac:dyDescent="0.25">
      <c r="A47" s="22" t="s">
        <v>82</v>
      </c>
      <c r="B47" s="23" t="s">
        <v>83</v>
      </c>
      <c r="C47" s="213" t="s">
        <v>185</v>
      </c>
      <c r="D47" s="25">
        <v>36</v>
      </c>
      <c r="E47" s="25"/>
      <c r="F47" s="25">
        <v>36</v>
      </c>
      <c r="G47" s="25"/>
      <c r="H47" s="54"/>
      <c r="I47" s="73"/>
      <c r="J47" s="74"/>
      <c r="K47" s="73"/>
      <c r="L47" s="74">
        <v>36</v>
      </c>
      <c r="M47" s="73"/>
      <c r="N47" s="74"/>
      <c r="O47" s="61"/>
      <c r="P47" s="25"/>
    </row>
    <row r="48" spans="1:16" s="4" customFormat="1" x14ac:dyDescent="0.25">
      <c r="A48" s="22" t="s">
        <v>84</v>
      </c>
      <c r="B48" s="23" t="s">
        <v>85</v>
      </c>
      <c r="C48" s="214"/>
      <c r="D48" s="25">
        <v>72</v>
      </c>
      <c r="E48" s="25"/>
      <c r="F48" s="25">
        <v>72</v>
      </c>
      <c r="G48" s="25"/>
      <c r="H48" s="54"/>
      <c r="I48" s="73"/>
      <c r="J48" s="74"/>
      <c r="K48" s="73"/>
      <c r="L48" s="74">
        <v>72</v>
      </c>
      <c r="M48" s="73"/>
      <c r="N48" s="74"/>
      <c r="O48" s="61"/>
      <c r="P48" s="25"/>
    </row>
    <row r="49" spans="1:16" s="4" customFormat="1" ht="38.25" x14ac:dyDescent="0.25">
      <c r="A49" s="18" t="s">
        <v>86</v>
      </c>
      <c r="B49" s="19" t="s">
        <v>132</v>
      </c>
      <c r="C49" s="20" t="s">
        <v>79</v>
      </c>
      <c r="D49" s="21">
        <f>SUM(D50:D54)</f>
        <v>774</v>
      </c>
      <c r="E49" s="21">
        <f>SUM(E50:E54)</f>
        <v>222</v>
      </c>
      <c r="F49" s="21">
        <f>SUM(F50:F54)</f>
        <v>552</v>
      </c>
      <c r="G49" s="21">
        <f>SUM(G50:G54)</f>
        <v>212</v>
      </c>
      <c r="H49" s="53">
        <f>SUM(H51)</f>
        <v>30</v>
      </c>
      <c r="I49" s="71"/>
      <c r="J49" s="72"/>
      <c r="K49" s="71"/>
      <c r="L49" s="72">
        <f>SUM(L50:L51)</f>
        <v>310</v>
      </c>
      <c r="M49" s="71">
        <f>SUM(M52)</f>
        <v>64</v>
      </c>
      <c r="N49" s="72">
        <f>SUM(N52:N54)</f>
        <v>178</v>
      </c>
      <c r="O49" s="60"/>
      <c r="P49" s="21"/>
    </row>
    <row r="50" spans="1:16" s="4" customFormat="1" ht="51" x14ac:dyDescent="0.25">
      <c r="A50" s="141" t="s">
        <v>87</v>
      </c>
      <c r="B50" s="46" t="s">
        <v>133</v>
      </c>
      <c r="C50" s="184" t="s">
        <v>53</v>
      </c>
      <c r="D50" s="34">
        <f>E50+F50</f>
        <v>270</v>
      </c>
      <c r="E50" s="34">
        <f>F50/2</f>
        <v>90</v>
      </c>
      <c r="F50" s="34">
        <f>I50+J50+K50+L50+M50+N50+O50+P50</f>
        <v>180</v>
      </c>
      <c r="G50" s="34">
        <v>90</v>
      </c>
      <c r="H50" s="142"/>
      <c r="I50" s="65"/>
      <c r="J50" s="66"/>
      <c r="K50" s="65"/>
      <c r="L50" s="66">
        <v>180</v>
      </c>
      <c r="M50" s="65"/>
      <c r="N50" s="66"/>
      <c r="O50" s="143"/>
      <c r="P50" s="34"/>
    </row>
    <row r="51" spans="1:16" s="4" customFormat="1" ht="51" x14ac:dyDescent="0.25">
      <c r="A51" s="141" t="s">
        <v>88</v>
      </c>
      <c r="B51" s="26" t="s">
        <v>134</v>
      </c>
      <c r="C51" s="185"/>
      <c r="D51" s="34">
        <f>E51+F51</f>
        <v>195</v>
      </c>
      <c r="E51" s="34">
        <f>F51/2</f>
        <v>65</v>
      </c>
      <c r="F51" s="34">
        <f>I51+J51+K51+L51+M51+N51+O51+P51</f>
        <v>130</v>
      </c>
      <c r="G51" s="34">
        <v>60</v>
      </c>
      <c r="H51" s="142">
        <v>30</v>
      </c>
      <c r="I51" s="65"/>
      <c r="J51" s="66"/>
      <c r="K51" s="65"/>
      <c r="L51" s="66">
        <v>130</v>
      </c>
      <c r="M51" s="65"/>
      <c r="N51" s="66"/>
      <c r="O51" s="143"/>
      <c r="P51" s="34"/>
    </row>
    <row r="52" spans="1:16" s="4" customFormat="1" ht="51" x14ac:dyDescent="0.25">
      <c r="A52" s="141" t="s">
        <v>135</v>
      </c>
      <c r="B52" s="27" t="s">
        <v>136</v>
      </c>
      <c r="C52" s="13" t="s">
        <v>182</v>
      </c>
      <c r="D52" s="34">
        <f>E52+F52</f>
        <v>201</v>
      </c>
      <c r="E52" s="34">
        <f>F52/2</f>
        <v>67</v>
      </c>
      <c r="F52" s="34">
        <f>I52+J52+K52+L52+M52+N52+O52+P52</f>
        <v>134</v>
      </c>
      <c r="G52" s="34">
        <v>62</v>
      </c>
      <c r="H52" s="142"/>
      <c r="I52" s="65"/>
      <c r="J52" s="66"/>
      <c r="K52" s="65"/>
      <c r="L52" s="66"/>
      <c r="M52" s="65">
        <v>64</v>
      </c>
      <c r="N52" s="66">
        <v>70</v>
      </c>
      <c r="O52" s="143"/>
      <c r="P52" s="34"/>
    </row>
    <row r="53" spans="1:16" s="4" customFormat="1" x14ac:dyDescent="0.25">
      <c r="A53" s="22" t="s">
        <v>90</v>
      </c>
      <c r="B53" s="23" t="s">
        <v>83</v>
      </c>
      <c r="C53" s="213" t="s">
        <v>185</v>
      </c>
      <c r="D53" s="25">
        <v>36</v>
      </c>
      <c r="E53" s="25"/>
      <c r="F53" s="25">
        <v>36</v>
      </c>
      <c r="G53" s="25"/>
      <c r="H53" s="54"/>
      <c r="I53" s="73"/>
      <c r="J53" s="74"/>
      <c r="K53" s="73"/>
      <c r="L53" s="74"/>
      <c r="M53" s="73"/>
      <c r="N53" s="74">
        <v>36</v>
      </c>
      <c r="O53" s="61"/>
      <c r="P53" s="25"/>
    </row>
    <row r="54" spans="1:16" s="4" customFormat="1" x14ac:dyDescent="0.25">
      <c r="A54" s="22" t="s">
        <v>91</v>
      </c>
      <c r="B54" s="23" t="s">
        <v>85</v>
      </c>
      <c r="C54" s="214"/>
      <c r="D54" s="25">
        <f>F54</f>
        <v>72</v>
      </c>
      <c r="E54" s="25"/>
      <c r="F54" s="25">
        <f>I54+J54+K54+L54+M54+N54+O54+P54</f>
        <v>72</v>
      </c>
      <c r="G54" s="25"/>
      <c r="H54" s="54"/>
      <c r="I54" s="73"/>
      <c r="J54" s="74"/>
      <c r="K54" s="73"/>
      <c r="L54" s="74"/>
      <c r="M54" s="73"/>
      <c r="N54" s="74">
        <v>72</v>
      </c>
      <c r="O54" s="61"/>
      <c r="P54" s="25"/>
    </row>
    <row r="55" spans="1:16" s="4" customFormat="1" ht="51" x14ac:dyDescent="0.25">
      <c r="A55" s="18" t="s">
        <v>92</v>
      </c>
      <c r="B55" s="19" t="s">
        <v>137</v>
      </c>
      <c r="C55" s="20" t="s">
        <v>79</v>
      </c>
      <c r="D55" s="21">
        <f>SUM(D56:D59)</f>
        <v>354</v>
      </c>
      <c r="E55" s="21">
        <f>SUM(E56:E59)</f>
        <v>94</v>
      </c>
      <c r="F55" s="21">
        <f>SUM(F56:F59)</f>
        <v>260</v>
      </c>
      <c r="G55" s="21">
        <f>SUM(G56:G59)</f>
        <v>94</v>
      </c>
      <c r="H55" s="53"/>
      <c r="I55" s="71"/>
      <c r="J55" s="72"/>
      <c r="K55" s="71"/>
      <c r="L55" s="72"/>
      <c r="M55" s="71">
        <f>SUM(M56:M59)</f>
        <v>224</v>
      </c>
      <c r="N55" s="72">
        <v>36</v>
      </c>
      <c r="O55" s="60"/>
      <c r="P55" s="21"/>
    </row>
    <row r="56" spans="1:16" s="4" customFormat="1" ht="25.5" x14ac:dyDescent="0.25">
      <c r="A56" s="141" t="s">
        <v>93</v>
      </c>
      <c r="B56" s="46" t="s">
        <v>138</v>
      </c>
      <c r="C56" s="184" t="s">
        <v>160</v>
      </c>
      <c r="D56" s="34">
        <f>E56+F56</f>
        <v>186</v>
      </c>
      <c r="E56" s="34">
        <f>F56/2</f>
        <v>62</v>
      </c>
      <c r="F56" s="34">
        <f>I56+J56+K56+L56+M56+N56+O56+P56</f>
        <v>124</v>
      </c>
      <c r="G56" s="34">
        <v>62</v>
      </c>
      <c r="H56" s="142"/>
      <c r="I56" s="65"/>
      <c r="J56" s="66"/>
      <c r="K56" s="65"/>
      <c r="L56" s="66"/>
      <c r="M56" s="65">
        <v>124</v>
      </c>
      <c r="N56" s="66"/>
      <c r="O56" s="143"/>
      <c r="P56" s="34"/>
    </row>
    <row r="57" spans="1:16" s="4" customFormat="1" ht="25.5" x14ac:dyDescent="0.25">
      <c r="A57" s="141" t="s">
        <v>139</v>
      </c>
      <c r="B57" s="27" t="s">
        <v>140</v>
      </c>
      <c r="C57" s="185"/>
      <c r="D57" s="34">
        <f>E57+F57</f>
        <v>96</v>
      </c>
      <c r="E57" s="34">
        <v>32</v>
      </c>
      <c r="F57" s="34">
        <f>I57+J57+K57+L57+M57+N57+O57+P57</f>
        <v>64</v>
      </c>
      <c r="G57" s="34">
        <v>32</v>
      </c>
      <c r="H57" s="142"/>
      <c r="I57" s="65"/>
      <c r="J57" s="66"/>
      <c r="K57" s="65"/>
      <c r="L57" s="66"/>
      <c r="M57" s="65">
        <v>64</v>
      </c>
      <c r="N57" s="66"/>
      <c r="O57" s="143"/>
      <c r="P57" s="34"/>
    </row>
    <row r="58" spans="1:16" s="4" customFormat="1" x14ac:dyDescent="0.25">
      <c r="A58" s="22" t="s">
        <v>94</v>
      </c>
      <c r="B58" s="23" t="s">
        <v>83</v>
      </c>
      <c r="C58" s="213" t="s">
        <v>185</v>
      </c>
      <c r="D58" s="25">
        <f>F58</f>
        <v>36</v>
      </c>
      <c r="E58" s="25"/>
      <c r="F58" s="25">
        <f>I58+J58+K58+L58+M58+N58+O58+P58</f>
        <v>36</v>
      </c>
      <c r="G58" s="25"/>
      <c r="H58" s="54"/>
      <c r="I58" s="73"/>
      <c r="J58" s="74"/>
      <c r="K58" s="73"/>
      <c r="L58" s="74"/>
      <c r="M58" s="73">
        <v>36</v>
      </c>
      <c r="N58" s="74"/>
      <c r="O58" s="61"/>
      <c r="P58" s="25"/>
    </row>
    <row r="59" spans="1:16" s="4" customFormat="1" x14ac:dyDescent="0.25">
      <c r="A59" s="22" t="s">
        <v>95</v>
      </c>
      <c r="B59" s="23" t="s">
        <v>85</v>
      </c>
      <c r="C59" s="214"/>
      <c r="D59" s="25">
        <f>F59</f>
        <v>36</v>
      </c>
      <c r="E59" s="25"/>
      <c r="F59" s="25">
        <f>I59+J59+K59+L59+M59+N59+O59+P59</f>
        <v>36</v>
      </c>
      <c r="G59" s="25"/>
      <c r="H59" s="54"/>
      <c r="I59" s="73"/>
      <c r="J59" s="74"/>
      <c r="K59" s="73"/>
      <c r="L59" s="74"/>
      <c r="M59" s="73"/>
      <c r="N59" s="74">
        <v>36</v>
      </c>
      <c r="O59" s="61"/>
      <c r="P59" s="25"/>
    </row>
    <row r="60" spans="1:16" s="4" customFormat="1" ht="38.25" x14ac:dyDescent="0.25">
      <c r="A60" s="18" t="s">
        <v>141</v>
      </c>
      <c r="B60" s="88" t="s">
        <v>142</v>
      </c>
      <c r="C60" s="20" t="s">
        <v>79</v>
      </c>
      <c r="D60" s="112">
        <f>SUM(D61:D63)</f>
        <v>351</v>
      </c>
      <c r="E60" s="112">
        <f>SUM(E61)</f>
        <v>93</v>
      </c>
      <c r="F60" s="112">
        <f>SUM(F61:F63)</f>
        <v>258</v>
      </c>
      <c r="G60" s="112">
        <f>SUM(G61)</f>
        <v>92</v>
      </c>
      <c r="H60" s="113">
        <f>SUM(H61)</f>
        <v>20</v>
      </c>
      <c r="I60" s="114"/>
      <c r="J60" s="115"/>
      <c r="K60" s="114"/>
      <c r="L60" s="115"/>
      <c r="M60" s="114">
        <f>SUM(M61)</f>
        <v>80</v>
      </c>
      <c r="N60" s="115">
        <f>SUM(N61:N63)</f>
        <v>178</v>
      </c>
      <c r="O60" s="116"/>
      <c r="P60" s="112"/>
    </row>
    <row r="61" spans="1:16" s="4" customFormat="1" ht="38.25" x14ac:dyDescent="0.25">
      <c r="A61" s="141" t="s">
        <v>143</v>
      </c>
      <c r="B61" s="46" t="s">
        <v>144</v>
      </c>
      <c r="C61" s="13" t="s">
        <v>183</v>
      </c>
      <c r="D61" s="34">
        <f>E61+F61</f>
        <v>279</v>
      </c>
      <c r="E61" s="34">
        <v>93</v>
      </c>
      <c r="F61" s="34">
        <f>I61+J61+K61+L61+M61+N61+O61+P61</f>
        <v>186</v>
      </c>
      <c r="G61" s="34">
        <v>92</v>
      </c>
      <c r="H61" s="142">
        <v>20</v>
      </c>
      <c r="I61" s="73"/>
      <c r="J61" s="74"/>
      <c r="K61" s="73"/>
      <c r="L61" s="74"/>
      <c r="M61" s="65">
        <v>80</v>
      </c>
      <c r="N61" s="66">
        <v>106</v>
      </c>
      <c r="O61" s="61"/>
      <c r="P61" s="25"/>
    </row>
    <row r="62" spans="1:16" s="4" customFormat="1" x14ac:dyDescent="0.25">
      <c r="A62" s="141" t="s">
        <v>145</v>
      </c>
      <c r="B62" s="23" t="s">
        <v>83</v>
      </c>
      <c r="C62" s="213" t="s">
        <v>185</v>
      </c>
      <c r="D62" s="25">
        <f>F62</f>
        <v>36</v>
      </c>
      <c r="E62" s="25"/>
      <c r="F62" s="25">
        <f>I62+J62+K62+L62+M62+N62+O62+P62</f>
        <v>36</v>
      </c>
      <c r="G62" s="25"/>
      <c r="H62" s="54"/>
      <c r="I62" s="73"/>
      <c r="J62" s="74"/>
      <c r="K62" s="73"/>
      <c r="L62" s="74"/>
      <c r="M62" s="73"/>
      <c r="N62" s="74">
        <v>36</v>
      </c>
      <c r="O62" s="61"/>
      <c r="P62" s="25"/>
    </row>
    <row r="63" spans="1:16" s="4" customFormat="1" x14ac:dyDescent="0.25">
      <c r="A63" s="22" t="s">
        <v>146</v>
      </c>
      <c r="B63" s="23" t="s">
        <v>85</v>
      </c>
      <c r="C63" s="214"/>
      <c r="D63" s="25">
        <f>F63</f>
        <v>36</v>
      </c>
      <c r="E63" s="25"/>
      <c r="F63" s="25">
        <f>I63+J63+K63+L63+M63+N63+O63+P63</f>
        <v>36</v>
      </c>
      <c r="G63" s="25"/>
      <c r="H63" s="54"/>
      <c r="I63" s="73"/>
      <c r="J63" s="74"/>
      <c r="K63" s="73"/>
      <c r="L63" s="74"/>
      <c r="M63" s="73"/>
      <c r="N63" s="74">
        <v>36</v>
      </c>
      <c r="O63" s="61"/>
      <c r="P63" s="25"/>
    </row>
    <row r="64" spans="1:16" s="4" customFormat="1" x14ac:dyDescent="0.25">
      <c r="A64" s="155" t="s">
        <v>96</v>
      </c>
      <c r="B64" s="155"/>
      <c r="C64" s="126" t="s">
        <v>180</v>
      </c>
      <c r="D64" s="32">
        <f>SUM(D5,D21,D26,D29,)</f>
        <v>5652</v>
      </c>
      <c r="E64" s="32">
        <f>SUM(E6:E63)</f>
        <v>4213</v>
      </c>
      <c r="F64" s="32">
        <f>SUM(F5,F21,F26,F29,)</f>
        <v>3888</v>
      </c>
      <c r="G64" s="32">
        <f>SUM(G5,G21,G26,G29,)</f>
        <v>1651</v>
      </c>
      <c r="H64" s="55">
        <f>SUM(H6:H63)</f>
        <v>150</v>
      </c>
      <c r="I64" s="75">
        <f>SUM(I7:I20)</f>
        <v>594</v>
      </c>
      <c r="J64" s="75">
        <f>SUM(J7:J20)</f>
        <v>810</v>
      </c>
      <c r="K64" s="75">
        <f>K21+K26+K29</f>
        <v>576</v>
      </c>
      <c r="L64" s="75">
        <f>L21+L26+L29</f>
        <v>828</v>
      </c>
      <c r="M64" s="75">
        <f>SUM(M42,M30,M21,)</f>
        <v>612</v>
      </c>
      <c r="N64" s="76">
        <f>SUM(N21,N29,)</f>
        <v>468</v>
      </c>
      <c r="O64" s="62"/>
      <c r="P64" s="32"/>
    </row>
    <row r="65" spans="1:16" s="4" customFormat="1" x14ac:dyDescent="0.25">
      <c r="A65" s="144"/>
      <c r="B65" s="144"/>
      <c r="C65" s="31"/>
      <c r="D65" s="32">
        <v>5292</v>
      </c>
      <c r="E65" s="32">
        <f>E64</f>
        <v>4213</v>
      </c>
      <c r="F65" s="32">
        <v>3528</v>
      </c>
      <c r="G65" s="32"/>
      <c r="H65" s="55"/>
      <c r="I65" s="75">
        <v>594</v>
      </c>
      <c r="J65" s="76">
        <v>810</v>
      </c>
      <c r="K65" s="75">
        <v>576</v>
      </c>
      <c r="L65" s="76">
        <v>720</v>
      </c>
      <c r="M65" s="75">
        <v>576</v>
      </c>
      <c r="N65" s="76">
        <v>252</v>
      </c>
      <c r="O65" s="62"/>
      <c r="P65" s="32"/>
    </row>
    <row r="66" spans="1:16" s="4" customFormat="1" x14ac:dyDescent="0.25">
      <c r="A66" s="28" t="s">
        <v>97</v>
      </c>
      <c r="B66" s="5" t="s">
        <v>98</v>
      </c>
      <c r="C66" s="29"/>
      <c r="D66" s="140"/>
      <c r="E66" s="140"/>
      <c r="F66" s="140"/>
      <c r="G66" s="140"/>
      <c r="H66" s="50"/>
      <c r="I66" s="63"/>
      <c r="J66" s="64"/>
      <c r="K66" s="63"/>
      <c r="L66" s="64"/>
      <c r="M66" s="63"/>
      <c r="N66" s="140" t="s">
        <v>149</v>
      </c>
      <c r="O66" s="139"/>
      <c r="P66" s="140"/>
    </row>
    <row r="67" spans="1:16" s="4" customFormat="1" ht="25.5" x14ac:dyDescent="0.25">
      <c r="A67" s="28" t="s">
        <v>99</v>
      </c>
      <c r="B67" s="5" t="s">
        <v>188</v>
      </c>
      <c r="C67" s="13"/>
      <c r="D67" s="34"/>
      <c r="E67" s="34"/>
      <c r="F67" s="34"/>
      <c r="G67" s="34"/>
      <c r="H67" s="142"/>
      <c r="I67" s="65"/>
      <c r="J67" s="66"/>
      <c r="K67" s="65"/>
      <c r="L67" s="66"/>
      <c r="M67" s="65"/>
      <c r="N67" s="119" t="s">
        <v>150</v>
      </c>
      <c r="O67" s="143"/>
      <c r="P67" s="140"/>
    </row>
    <row r="68" spans="1:16" s="4" customFormat="1" x14ac:dyDescent="0.25">
      <c r="A68" s="156" t="s">
        <v>159</v>
      </c>
      <c r="B68" s="157"/>
      <c r="C68" s="157"/>
      <c r="D68" s="157"/>
      <c r="E68" s="158"/>
      <c r="F68" s="159" t="s">
        <v>101</v>
      </c>
      <c r="G68" s="149" t="s">
        <v>102</v>
      </c>
      <c r="H68" s="150"/>
      <c r="I68" s="117">
        <v>594</v>
      </c>
      <c r="J68" s="118">
        <v>810</v>
      </c>
      <c r="K68" s="117">
        <v>576</v>
      </c>
      <c r="L68" s="118">
        <v>720</v>
      </c>
      <c r="M68" s="117">
        <v>576</v>
      </c>
      <c r="N68" s="118">
        <v>252</v>
      </c>
      <c r="O68" s="143"/>
      <c r="P68" s="34"/>
    </row>
    <row r="69" spans="1:16" s="4" customFormat="1" x14ac:dyDescent="0.25">
      <c r="A69" s="162"/>
      <c r="B69" s="163"/>
      <c r="C69" s="163"/>
      <c r="D69" s="163"/>
      <c r="E69" s="164"/>
      <c r="F69" s="160"/>
      <c r="G69" s="149" t="s">
        <v>103</v>
      </c>
      <c r="H69" s="150"/>
      <c r="I69" s="65"/>
      <c r="J69" s="66"/>
      <c r="K69" s="65"/>
      <c r="L69" s="66" t="s">
        <v>152</v>
      </c>
      <c r="M69" s="65" t="s">
        <v>152</v>
      </c>
      <c r="N69" s="66" t="s">
        <v>153</v>
      </c>
      <c r="O69" s="143"/>
      <c r="P69" s="34"/>
    </row>
    <row r="70" spans="1:16" s="4" customFormat="1" x14ac:dyDescent="0.25">
      <c r="A70" s="165" t="s">
        <v>188</v>
      </c>
      <c r="B70" s="166"/>
      <c r="C70" s="166"/>
      <c r="D70" s="166"/>
      <c r="E70" s="167"/>
      <c r="F70" s="160"/>
      <c r="G70" s="149" t="s">
        <v>104</v>
      </c>
      <c r="H70" s="150"/>
      <c r="I70" s="65"/>
      <c r="J70" s="66"/>
      <c r="K70" s="65"/>
      <c r="L70" s="66" t="s">
        <v>153</v>
      </c>
      <c r="M70" s="65" t="s">
        <v>152</v>
      </c>
      <c r="N70" s="66" t="s">
        <v>154</v>
      </c>
      <c r="O70" s="143"/>
      <c r="P70" s="34"/>
    </row>
    <row r="71" spans="1:16" s="4" customFormat="1" ht="15" x14ac:dyDescent="0.25">
      <c r="A71" s="168" t="s">
        <v>105</v>
      </c>
      <c r="B71" s="169"/>
      <c r="C71" s="169"/>
      <c r="D71" s="169"/>
      <c r="E71" s="170"/>
      <c r="F71" s="160"/>
      <c r="G71" s="171" t="s">
        <v>106</v>
      </c>
      <c r="H71" s="172"/>
      <c r="I71" s="65"/>
      <c r="J71" s="66"/>
      <c r="K71" s="65"/>
      <c r="L71" s="66"/>
      <c r="M71" s="65"/>
      <c r="N71" s="66" t="s">
        <v>151</v>
      </c>
      <c r="O71" s="143"/>
      <c r="P71" s="34"/>
    </row>
    <row r="72" spans="1:16" s="4" customFormat="1" ht="15" x14ac:dyDescent="0.25">
      <c r="A72" s="173" t="s">
        <v>164</v>
      </c>
      <c r="B72" s="169"/>
      <c r="C72" s="169"/>
      <c r="D72" s="169"/>
      <c r="E72" s="170"/>
      <c r="F72" s="160"/>
      <c r="G72" s="171" t="s">
        <v>155</v>
      </c>
      <c r="H72" s="172"/>
      <c r="I72" s="65" t="s">
        <v>156</v>
      </c>
      <c r="J72" s="66" t="s">
        <v>157</v>
      </c>
      <c r="K72" s="65" t="s">
        <v>157</v>
      </c>
      <c r="L72" s="66" t="s">
        <v>168</v>
      </c>
      <c r="M72" s="65" t="s">
        <v>156</v>
      </c>
      <c r="N72" s="66" t="s">
        <v>187</v>
      </c>
      <c r="O72" s="143"/>
      <c r="P72" s="34"/>
    </row>
    <row r="73" spans="1:16" s="4" customFormat="1" ht="15" x14ac:dyDescent="0.25">
      <c r="A73" s="174"/>
      <c r="B73" s="175"/>
      <c r="C73" s="175"/>
      <c r="D73" s="175"/>
      <c r="E73" s="176"/>
      <c r="F73" s="160"/>
      <c r="G73" s="149" t="s">
        <v>107</v>
      </c>
      <c r="H73" s="150"/>
      <c r="I73" s="65">
        <v>2</v>
      </c>
      <c r="J73" s="66">
        <v>9</v>
      </c>
      <c r="K73" s="65">
        <v>4</v>
      </c>
      <c r="L73" s="66">
        <v>6</v>
      </c>
      <c r="M73" s="65">
        <v>2</v>
      </c>
      <c r="N73" s="66">
        <v>8</v>
      </c>
      <c r="O73" s="143"/>
      <c r="P73" s="34"/>
    </row>
    <row r="74" spans="1:16" s="4" customFormat="1" ht="13.5" thickBot="1" x14ac:dyDescent="0.3">
      <c r="A74" s="146"/>
      <c r="B74" s="147"/>
      <c r="C74" s="147"/>
      <c r="D74" s="147"/>
      <c r="E74" s="148"/>
      <c r="F74" s="161"/>
      <c r="G74" s="149" t="s">
        <v>108</v>
      </c>
      <c r="H74" s="150"/>
      <c r="I74" s="77">
        <v>1</v>
      </c>
      <c r="J74" s="78">
        <v>0</v>
      </c>
      <c r="K74" s="77">
        <v>1</v>
      </c>
      <c r="L74" s="78">
        <v>1</v>
      </c>
      <c r="M74" s="77">
        <v>1</v>
      </c>
      <c r="N74" s="78">
        <v>0</v>
      </c>
      <c r="O74" s="143"/>
      <c r="P74" s="34"/>
    </row>
    <row r="75" spans="1:16" s="4" customFormat="1" x14ac:dyDescent="0.25">
      <c r="A75" s="35"/>
      <c r="B75" s="36"/>
      <c r="C75" s="37"/>
    </row>
    <row r="76" spans="1:16" s="4" customFormat="1" x14ac:dyDescent="0.25">
      <c r="A76" s="35"/>
      <c r="B76" s="36"/>
      <c r="C76" s="37"/>
    </row>
    <row r="77" spans="1:16" s="4" customFormat="1" x14ac:dyDescent="0.2">
      <c r="A77" s="35"/>
      <c r="B77" s="36"/>
      <c r="C77" s="37"/>
      <c r="G77" s="38"/>
    </row>
    <row r="78" spans="1:16" s="4" customFormat="1" x14ac:dyDescent="0.25">
      <c r="A78" s="35"/>
      <c r="B78" s="36"/>
      <c r="C78" s="37"/>
    </row>
    <row r="79" spans="1:16" s="4" customFormat="1" x14ac:dyDescent="0.25">
      <c r="A79" s="35"/>
      <c r="B79" s="36"/>
      <c r="C79" s="37"/>
    </row>
    <row r="80" spans="1:16" s="4" customFormat="1" x14ac:dyDescent="0.25">
      <c r="A80" s="35"/>
      <c r="B80" s="36"/>
      <c r="C80" s="37"/>
    </row>
    <row r="81" spans="1:3" s="4" customFormat="1" x14ac:dyDescent="0.25">
      <c r="A81" s="35"/>
      <c r="B81" s="36"/>
      <c r="C81" s="37"/>
    </row>
    <row r="82" spans="1:3" s="4" customFormat="1" x14ac:dyDescent="0.25">
      <c r="A82" s="35"/>
      <c r="B82" s="36"/>
      <c r="C82" s="37"/>
    </row>
    <row r="83" spans="1:3" s="4" customFormat="1" x14ac:dyDescent="0.25">
      <c r="A83" s="35"/>
      <c r="B83" s="36"/>
      <c r="C83" s="37"/>
    </row>
    <row r="84" spans="1:3" s="4" customFormat="1" x14ac:dyDescent="0.25">
      <c r="A84" s="35"/>
      <c r="B84" s="36"/>
      <c r="C84" s="37"/>
    </row>
    <row r="85" spans="1:3" s="4" customFormat="1" x14ac:dyDescent="0.25">
      <c r="A85" s="35"/>
      <c r="B85" s="36"/>
      <c r="C85" s="37"/>
    </row>
    <row r="86" spans="1:3" s="4" customFormat="1" x14ac:dyDescent="0.25">
      <c r="A86" s="35"/>
      <c r="B86" s="36"/>
      <c r="C86" s="37"/>
    </row>
    <row r="87" spans="1:3" s="4" customFormat="1" x14ac:dyDescent="0.25">
      <c r="A87" s="35"/>
      <c r="B87" s="36"/>
      <c r="C87" s="37"/>
    </row>
    <row r="88" spans="1:3" s="4" customFormat="1" x14ac:dyDescent="0.25">
      <c r="A88" s="35"/>
      <c r="B88" s="36"/>
      <c r="C88" s="37"/>
    </row>
    <row r="89" spans="1:3" s="4" customFormat="1" x14ac:dyDescent="0.25">
      <c r="A89" s="35"/>
      <c r="B89" s="36"/>
      <c r="C89" s="37"/>
    </row>
    <row r="90" spans="1:3" s="4" customFormat="1" x14ac:dyDescent="0.25">
      <c r="A90" s="35"/>
      <c r="B90" s="36"/>
      <c r="C90" s="37"/>
    </row>
    <row r="91" spans="1:3" s="4" customFormat="1" x14ac:dyDescent="0.25">
      <c r="A91" s="35"/>
      <c r="B91" s="36"/>
      <c r="C91" s="37"/>
    </row>
    <row r="92" spans="1:3" s="4" customFormat="1" x14ac:dyDescent="0.25">
      <c r="A92" s="35"/>
      <c r="B92" s="36"/>
      <c r="C92" s="37"/>
    </row>
    <row r="93" spans="1:3" s="4" customFormat="1" x14ac:dyDescent="0.25">
      <c r="A93" s="35"/>
      <c r="B93" s="36"/>
      <c r="C93" s="37"/>
    </row>
    <row r="94" spans="1:3" s="4" customFormat="1" x14ac:dyDescent="0.25">
      <c r="A94" s="35"/>
      <c r="B94" s="36"/>
      <c r="C94" s="37"/>
    </row>
    <row r="95" spans="1:3" s="4" customFormat="1" x14ac:dyDescent="0.25">
      <c r="A95" s="35"/>
      <c r="B95" s="36"/>
      <c r="C95" s="37"/>
    </row>
    <row r="96" spans="1:3" s="4" customFormat="1" x14ac:dyDescent="0.25">
      <c r="A96" s="35"/>
      <c r="B96" s="36"/>
      <c r="C96" s="37"/>
    </row>
    <row r="97" spans="1:3" s="4" customFormat="1" x14ac:dyDescent="0.25">
      <c r="A97" s="35"/>
      <c r="B97" s="36"/>
      <c r="C97" s="37"/>
    </row>
    <row r="98" spans="1:3" s="4" customFormat="1" x14ac:dyDescent="0.25">
      <c r="A98" s="35"/>
      <c r="B98" s="36"/>
      <c r="C98" s="37"/>
    </row>
    <row r="99" spans="1:3" s="4" customFormat="1" x14ac:dyDescent="0.25">
      <c r="A99" s="35"/>
      <c r="B99" s="36"/>
      <c r="C99" s="37"/>
    </row>
    <row r="100" spans="1:3" s="4" customFormat="1" x14ac:dyDescent="0.25">
      <c r="A100" s="35"/>
      <c r="B100" s="36"/>
      <c r="C100" s="37"/>
    </row>
    <row r="101" spans="1:3" s="4" customFormat="1" x14ac:dyDescent="0.25">
      <c r="A101" s="35"/>
      <c r="B101" s="36"/>
      <c r="C101" s="37"/>
    </row>
    <row r="102" spans="1:3" s="4" customFormat="1" x14ac:dyDescent="0.25">
      <c r="A102" s="35"/>
      <c r="B102" s="36"/>
      <c r="C102" s="37"/>
    </row>
    <row r="103" spans="1:3" s="4" customFormat="1" x14ac:dyDescent="0.25">
      <c r="A103" s="35"/>
      <c r="B103" s="36"/>
      <c r="C103" s="37"/>
    </row>
    <row r="104" spans="1:3" s="4" customFormat="1" x14ac:dyDescent="0.25">
      <c r="A104" s="35"/>
      <c r="B104" s="36"/>
      <c r="C104" s="37"/>
    </row>
    <row r="105" spans="1:3" s="4" customFormat="1" x14ac:dyDescent="0.25">
      <c r="A105" s="35"/>
      <c r="B105" s="36"/>
      <c r="C105" s="37"/>
    </row>
    <row r="106" spans="1:3" s="4" customFormat="1" x14ac:dyDescent="0.25">
      <c r="A106" s="35"/>
      <c r="B106" s="36"/>
      <c r="C106" s="37"/>
    </row>
    <row r="107" spans="1:3" s="4" customFormat="1" x14ac:dyDescent="0.25">
      <c r="A107" s="35"/>
      <c r="B107" s="36"/>
      <c r="C107" s="37"/>
    </row>
    <row r="108" spans="1:3" s="4" customFormat="1" x14ac:dyDescent="0.25">
      <c r="A108" s="35"/>
      <c r="B108" s="36"/>
      <c r="C108" s="37"/>
    </row>
    <row r="109" spans="1:3" s="4" customFormat="1" x14ac:dyDescent="0.25">
      <c r="A109" s="35"/>
      <c r="B109" s="36"/>
      <c r="C109" s="37"/>
    </row>
    <row r="110" spans="1:3" s="4" customFormat="1" x14ac:dyDescent="0.25">
      <c r="A110" s="35"/>
      <c r="B110" s="36"/>
      <c r="C110" s="37"/>
    </row>
    <row r="111" spans="1:3" s="4" customFormat="1" x14ac:dyDescent="0.25">
      <c r="A111" s="35"/>
      <c r="B111" s="36"/>
      <c r="C111" s="37"/>
    </row>
    <row r="112" spans="1:3" s="4" customFormat="1" x14ac:dyDescent="0.25">
      <c r="A112" s="35"/>
      <c r="B112" s="36"/>
      <c r="C112" s="37"/>
    </row>
    <row r="113" spans="1:3" s="4" customFormat="1" x14ac:dyDescent="0.25">
      <c r="A113" s="35"/>
      <c r="B113" s="36"/>
      <c r="C113" s="37"/>
    </row>
    <row r="114" spans="1:3" s="4" customFormat="1" x14ac:dyDescent="0.25">
      <c r="A114" s="35"/>
      <c r="B114" s="36"/>
      <c r="C114" s="37"/>
    </row>
    <row r="115" spans="1:3" s="4" customFormat="1" x14ac:dyDescent="0.25">
      <c r="A115" s="35"/>
      <c r="B115" s="36"/>
      <c r="C115" s="37"/>
    </row>
    <row r="116" spans="1:3" s="4" customFormat="1" x14ac:dyDescent="0.25">
      <c r="A116" s="35"/>
      <c r="B116" s="36"/>
      <c r="C116" s="37"/>
    </row>
    <row r="117" spans="1:3" s="4" customFormat="1" x14ac:dyDescent="0.25">
      <c r="A117" s="35"/>
      <c r="B117" s="36"/>
      <c r="C117" s="37"/>
    </row>
    <row r="118" spans="1:3" s="4" customFormat="1" x14ac:dyDescent="0.25">
      <c r="A118" s="35"/>
      <c r="B118" s="36"/>
      <c r="C118" s="37"/>
    </row>
    <row r="119" spans="1:3" s="4" customFormat="1" x14ac:dyDescent="0.25">
      <c r="A119" s="35"/>
      <c r="B119" s="36"/>
      <c r="C119" s="37"/>
    </row>
    <row r="120" spans="1:3" s="4" customFormat="1" x14ac:dyDescent="0.25">
      <c r="A120" s="35"/>
      <c r="B120" s="36"/>
      <c r="C120" s="37"/>
    </row>
    <row r="121" spans="1:3" s="4" customFormat="1" x14ac:dyDescent="0.25">
      <c r="A121" s="35"/>
      <c r="B121" s="36"/>
      <c r="C121" s="37"/>
    </row>
    <row r="122" spans="1:3" s="4" customFormat="1" x14ac:dyDescent="0.25">
      <c r="A122" s="35"/>
      <c r="B122" s="36"/>
      <c r="C122" s="37"/>
    </row>
    <row r="123" spans="1:3" s="4" customFormat="1" x14ac:dyDescent="0.25">
      <c r="A123" s="35"/>
      <c r="B123" s="39"/>
      <c r="C123" s="37"/>
    </row>
    <row r="124" spans="1:3" s="4" customFormat="1" x14ac:dyDescent="0.25">
      <c r="A124" s="35"/>
      <c r="B124" s="39"/>
      <c r="C124" s="37"/>
    </row>
    <row r="125" spans="1:3" s="4" customFormat="1" x14ac:dyDescent="0.25">
      <c r="A125" s="35"/>
      <c r="B125" s="39"/>
      <c r="C125" s="37"/>
    </row>
    <row r="126" spans="1:3" s="4" customFormat="1" x14ac:dyDescent="0.25">
      <c r="A126" s="35"/>
      <c r="B126" s="39"/>
      <c r="C126" s="37"/>
    </row>
    <row r="127" spans="1:3" s="4" customFormat="1" x14ac:dyDescent="0.25">
      <c r="A127" s="35"/>
      <c r="B127" s="39"/>
      <c r="C127" s="37"/>
    </row>
    <row r="128" spans="1:3" s="4" customFormat="1" x14ac:dyDescent="0.25">
      <c r="A128" s="35"/>
      <c r="B128" s="39"/>
      <c r="C128" s="37"/>
    </row>
    <row r="129" spans="1:3" s="4" customFormat="1" x14ac:dyDescent="0.25">
      <c r="A129" s="35"/>
      <c r="B129" s="39"/>
      <c r="C129" s="37"/>
    </row>
    <row r="130" spans="1:3" s="4" customFormat="1" x14ac:dyDescent="0.25">
      <c r="A130" s="35"/>
      <c r="B130" s="39"/>
      <c r="C130" s="37"/>
    </row>
    <row r="131" spans="1:3" s="4" customFormat="1" x14ac:dyDescent="0.25">
      <c r="A131" s="35"/>
      <c r="B131" s="39"/>
      <c r="C131" s="37"/>
    </row>
    <row r="132" spans="1:3" s="4" customFormat="1" x14ac:dyDescent="0.25">
      <c r="A132" s="35"/>
      <c r="B132" s="39"/>
      <c r="C132" s="37"/>
    </row>
    <row r="133" spans="1:3" s="4" customFormat="1" x14ac:dyDescent="0.25">
      <c r="A133" s="35"/>
      <c r="B133" s="39"/>
      <c r="C133" s="37"/>
    </row>
    <row r="134" spans="1:3" s="4" customFormat="1" x14ac:dyDescent="0.25">
      <c r="A134" s="35"/>
      <c r="B134" s="39"/>
      <c r="C134" s="37"/>
    </row>
    <row r="135" spans="1:3" s="4" customFormat="1" x14ac:dyDescent="0.25">
      <c r="A135" s="35"/>
      <c r="B135" s="39"/>
      <c r="C135" s="37"/>
    </row>
    <row r="136" spans="1:3" s="4" customFormat="1" x14ac:dyDescent="0.25">
      <c r="A136" s="35"/>
      <c r="B136" s="39"/>
      <c r="C136" s="37"/>
    </row>
    <row r="137" spans="1:3" s="4" customFormat="1" x14ac:dyDescent="0.25">
      <c r="A137" s="35"/>
      <c r="B137" s="39"/>
      <c r="C137" s="37"/>
    </row>
    <row r="138" spans="1:3" s="4" customFormat="1" x14ac:dyDescent="0.25">
      <c r="A138" s="35"/>
      <c r="B138" s="39"/>
      <c r="C138" s="37"/>
    </row>
    <row r="139" spans="1:3" s="4" customFormat="1" x14ac:dyDescent="0.25">
      <c r="A139" s="35"/>
      <c r="B139" s="39"/>
      <c r="C139" s="37"/>
    </row>
    <row r="140" spans="1:3" s="4" customFormat="1" x14ac:dyDescent="0.25">
      <c r="A140" s="35"/>
      <c r="B140" s="39"/>
      <c r="C140" s="37"/>
    </row>
    <row r="141" spans="1:3" s="4" customFormat="1" x14ac:dyDescent="0.25">
      <c r="A141" s="35"/>
      <c r="B141" s="39"/>
      <c r="C141" s="37"/>
    </row>
    <row r="142" spans="1:3" s="4" customFormat="1" x14ac:dyDescent="0.25">
      <c r="A142" s="35"/>
      <c r="B142" s="39"/>
      <c r="C142" s="37"/>
    </row>
    <row r="143" spans="1:3" s="4" customFormat="1" x14ac:dyDescent="0.25">
      <c r="A143" s="35"/>
      <c r="B143" s="39"/>
      <c r="C143" s="37"/>
    </row>
    <row r="144" spans="1:3" s="4" customFormat="1" x14ac:dyDescent="0.25">
      <c r="A144" s="35"/>
      <c r="B144" s="39"/>
      <c r="C144" s="37"/>
    </row>
    <row r="145" spans="1:3" s="4" customFormat="1" x14ac:dyDescent="0.25">
      <c r="A145" s="35"/>
      <c r="B145" s="39"/>
      <c r="C145" s="37"/>
    </row>
    <row r="146" spans="1:3" s="4" customFormat="1" x14ac:dyDescent="0.25">
      <c r="A146" s="35"/>
      <c r="B146" s="39"/>
      <c r="C146" s="37"/>
    </row>
    <row r="147" spans="1:3" s="4" customFormat="1" x14ac:dyDescent="0.25">
      <c r="A147" s="35"/>
      <c r="B147" s="39"/>
      <c r="C147" s="37"/>
    </row>
    <row r="148" spans="1:3" s="4" customFormat="1" x14ac:dyDescent="0.25">
      <c r="A148" s="35"/>
      <c r="B148" s="39"/>
      <c r="C148" s="37"/>
    </row>
    <row r="149" spans="1:3" s="4" customFormat="1" x14ac:dyDescent="0.25">
      <c r="A149" s="35"/>
      <c r="B149" s="39"/>
      <c r="C149" s="37"/>
    </row>
    <row r="150" spans="1:3" s="4" customFormat="1" x14ac:dyDescent="0.25">
      <c r="A150" s="35"/>
      <c r="B150" s="39"/>
      <c r="C150" s="37"/>
    </row>
    <row r="151" spans="1:3" s="4" customFormat="1" x14ac:dyDescent="0.25">
      <c r="A151" s="35"/>
      <c r="B151" s="39"/>
      <c r="C151" s="37"/>
    </row>
    <row r="152" spans="1:3" s="4" customFormat="1" x14ac:dyDescent="0.25">
      <c r="A152" s="35"/>
      <c r="B152" s="39"/>
      <c r="C152" s="37"/>
    </row>
    <row r="153" spans="1:3" s="4" customFormat="1" x14ac:dyDescent="0.25">
      <c r="A153" s="35"/>
      <c r="B153" s="39"/>
      <c r="C153" s="37"/>
    </row>
    <row r="154" spans="1:3" s="4" customFormat="1" x14ac:dyDescent="0.25">
      <c r="A154" s="35"/>
      <c r="B154" s="39"/>
      <c r="C154" s="37"/>
    </row>
    <row r="155" spans="1:3" s="4" customFormat="1" x14ac:dyDescent="0.25">
      <c r="A155" s="35"/>
      <c r="B155" s="39"/>
      <c r="C155" s="37"/>
    </row>
    <row r="156" spans="1:3" s="4" customFormat="1" x14ac:dyDescent="0.25">
      <c r="A156" s="35"/>
      <c r="B156" s="39"/>
      <c r="C156" s="37"/>
    </row>
    <row r="157" spans="1:3" s="4" customFormat="1" x14ac:dyDescent="0.25">
      <c r="A157" s="35"/>
      <c r="B157" s="39"/>
      <c r="C157" s="37"/>
    </row>
    <row r="158" spans="1:3" s="4" customFormat="1" x14ac:dyDescent="0.25">
      <c r="A158" s="35"/>
      <c r="B158" s="39"/>
      <c r="C158" s="37"/>
    </row>
    <row r="159" spans="1:3" s="4" customFormat="1" x14ac:dyDescent="0.25">
      <c r="A159" s="35"/>
      <c r="B159" s="39"/>
      <c r="C159" s="37"/>
    </row>
    <row r="160" spans="1:3" s="4" customFormat="1" x14ac:dyDescent="0.25">
      <c r="A160" s="35"/>
      <c r="B160" s="39"/>
      <c r="C160" s="37"/>
    </row>
    <row r="161" spans="1:3" s="4" customFormat="1" x14ac:dyDescent="0.25">
      <c r="A161" s="35"/>
      <c r="B161" s="39"/>
      <c r="C161" s="37"/>
    </row>
    <row r="162" spans="1:3" s="4" customFormat="1" x14ac:dyDescent="0.25">
      <c r="A162" s="35"/>
      <c r="B162" s="39"/>
      <c r="C162" s="37"/>
    </row>
    <row r="163" spans="1:3" s="4" customFormat="1" x14ac:dyDescent="0.25">
      <c r="A163" s="35"/>
      <c r="B163" s="39"/>
      <c r="C163" s="37"/>
    </row>
    <row r="164" spans="1:3" s="4" customFormat="1" x14ac:dyDescent="0.25">
      <c r="A164" s="35"/>
      <c r="B164" s="39"/>
      <c r="C164" s="37"/>
    </row>
    <row r="165" spans="1:3" s="4" customFormat="1" x14ac:dyDescent="0.25">
      <c r="A165" s="35"/>
      <c r="B165" s="39"/>
      <c r="C165" s="37"/>
    </row>
    <row r="166" spans="1:3" s="4" customFormat="1" x14ac:dyDescent="0.25">
      <c r="A166" s="35"/>
      <c r="B166" s="39"/>
      <c r="C166" s="37"/>
    </row>
    <row r="167" spans="1:3" s="4" customFormat="1" x14ac:dyDescent="0.25">
      <c r="A167" s="35"/>
      <c r="B167" s="39"/>
      <c r="C167" s="37"/>
    </row>
    <row r="168" spans="1:3" s="4" customFormat="1" x14ac:dyDescent="0.25">
      <c r="A168" s="35"/>
      <c r="B168" s="39"/>
      <c r="C168" s="37"/>
    </row>
    <row r="169" spans="1:3" s="4" customFormat="1" x14ac:dyDescent="0.25">
      <c r="A169" s="35"/>
      <c r="B169" s="39"/>
      <c r="C169" s="37"/>
    </row>
    <row r="170" spans="1:3" s="4" customFormat="1" x14ac:dyDescent="0.25">
      <c r="A170" s="35"/>
      <c r="B170" s="39"/>
      <c r="C170" s="37"/>
    </row>
    <row r="171" spans="1:3" s="4" customFormat="1" x14ac:dyDescent="0.25">
      <c r="A171" s="35"/>
      <c r="B171" s="39"/>
      <c r="C171" s="37"/>
    </row>
    <row r="172" spans="1:3" s="4" customFormat="1" x14ac:dyDescent="0.25">
      <c r="A172" s="35"/>
      <c r="B172" s="39"/>
      <c r="C172" s="37"/>
    </row>
    <row r="173" spans="1:3" s="4" customFormat="1" x14ac:dyDescent="0.25">
      <c r="A173" s="35"/>
      <c r="B173" s="39"/>
      <c r="C173" s="37"/>
    </row>
    <row r="174" spans="1:3" s="4" customFormat="1" x14ac:dyDescent="0.25">
      <c r="A174" s="35"/>
      <c r="B174" s="39"/>
      <c r="C174" s="37"/>
    </row>
    <row r="175" spans="1:3" s="4" customFormat="1" x14ac:dyDescent="0.25">
      <c r="A175" s="35"/>
      <c r="B175" s="39"/>
      <c r="C175" s="37"/>
    </row>
    <row r="176" spans="1:3" s="4" customFormat="1" x14ac:dyDescent="0.25">
      <c r="A176" s="35"/>
      <c r="B176" s="39"/>
      <c r="C176" s="37"/>
    </row>
    <row r="177" spans="1:3" s="4" customFormat="1" x14ac:dyDescent="0.25">
      <c r="A177" s="35"/>
      <c r="B177" s="39"/>
      <c r="C177" s="37"/>
    </row>
    <row r="178" spans="1:3" s="4" customFormat="1" x14ac:dyDescent="0.25">
      <c r="A178" s="35"/>
      <c r="B178" s="39"/>
      <c r="C178" s="37"/>
    </row>
    <row r="179" spans="1:3" s="4" customFormat="1" x14ac:dyDescent="0.25">
      <c r="A179" s="35"/>
      <c r="B179" s="39"/>
      <c r="C179" s="37"/>
    </row>
    <row r="180" spans="1:3" s="4" customFormat="1" x14ac:dyDescent="0.25">
      <c r="A180" s="35"/>
      <c r="B180" s="39"/>
      <c r="C180" s="37"/>
    </row>
    <row r="181" spans="1:3" s="4" customFormat="1" x14ac:dyDescent="0.25">
      <c r="A181" s="35"/>
      <c r="B181" s="39"/>
      <c r="C181" s="37"/>
    </row>
    <row r="182" spans="1:3" s="4" customFormat="1" x14ac:dyDescent="0.25">
      <c r="A182" s="35"/>
      <c r="B182" s="39"/>
      <c r="C182" s="37"/>
    </row>
    <row r="183" spans="1:3" s="4" customFormat="1" x14ac:dyDescent="0.25">
      <c r="A183" s="35"/>
      <c r="B183" s="39"/>
      <c r="C183" s="37"/>
    </row>
    <row r="184" spans="1:3" s="4" customFormat="1" x14ac:dyDescent="0.25">
      <c r="A184" s="35"/>
      <c r="B184" s="39"/>
      <c r="C184" s="37"/>
    </row>
    <row r="185" spans="1:3" s="4" customFormat="1" x14ac:dyDescent="0.25">
      <c r="A185" s="35"/>
      <c r="B185" s="39"/>
      <c r="C185" s="37"/>
    </row>
    <row r="186" spans="1:3" s="4" customFormat="1" x14ac:dyDescent="0.25">
      <c r="A186" s="35"/>
      <c r="B186" s="39"/>
      <c r="C186" s="37"/>
    </row>
    <row r="187" spans="1:3" s="4" customFormat="1" x14ac:dyDescent="0.25">
      <c r="A187" s="35"/>
      <c r="B187" s="39"/>
      <c r="C187" s="37"/>
    </row>
    <row r="188" spans="1:3" s="4" customFormat="1" x14ac:dyDescent="0.25">
      <c r="A188" s="35"/>
      <c r="B188" s="39"/>
      <c r="C188" s="37"/>
    </row>
    <row r="189" spans="1:3" s="4" customFormat="1" x14ac:dyDescent="0.25">
      <c r="A189" s="35"/>
      <c r="B189" s="39"/>
      <c r="C189" s="37"/>
    </row>
    <row r="190" spans="1:3" s="4" customFormat="1" x14ac:dyDescent="0.25">
      <c r="A190" s="35"/>
      <c r="B190" s="39"/>
      <c r="C190" s="37"/>
    </row>
    <row r="191" spans="1:3" s="4" customFormat="1" x14ac:dyDescent="0.25">
      <c r="A191" s="35"/>
      <c r="B191" s="39"/>
      <c r="C191" s="37"/>
    </row>
    <row r="192" spans="1:3" s="4" customFormat="1" x14ac:dyDescent="0.25">
      <c r="A192" s="35"/>
      <c r="B192" s="39"/>
      <c r="C192" s="37"/>
    </row>
    <row r="193" spans="1:3" s="4" customFormat="1" x14ac:dyDescent="0.25">
      <c r="A193" s="35"/>
      <c r="B193" s="39"/>
      <c r="C193" s="37"/>
    </row>
    <row r="194" spans="1:3" s="4" customFormat="1" x14ac:dyDescent="0.25">
      <c r="A194" s="35"/>
      <c r="B194" s="39"/>
      <c r="C194" s="37"/>
    </row>
    <row r="195" spans="1:3" x14ac:dyDescent="0.2">
      <c r="B195" s="41"/>
    </row>
    <row r="196" spans="1:3" x14ac:dyDescent="0.2">
      <c r="B196" s="41"/>
    </row>
    <row r="197" spans="1:3" x14ac:dyDescent="0.2">
      <c r="B197" s="41"/>
    </row>
    <row r="198" spans="1:3" x14ac:dyDescent="0.2">
      <c r="B198" s="41"/>
    </row>
    <row r="199" spans="1:3" x14ac:dyDescent="0.2">
      <c r="B199" s="41"/>
    </row>
    <row r="200" spans="1:3" x14ac:dyDescent="0.2">
      <c r="B200" s="41"/>
    </row>
    <row r="201" spans="1:3" x14ac:dyDescent="0.2">
      <c r="B201" s="41"/>
    </row>
    <row r="202" spans="1:3" x14ac:dyDescent="0.2">
      <c r="B202" s="41"/>
    </row>
    <row r="203" spans="1:3" x14ac:dyDescent="0.2">
      <c r="B203" s="41"/>
    </row>
    <row r="204" spans="1:3" x14ac:dyDescent="0.2">
      <c r="B204" s="41"/>
    </row>
    <row r="205" spans="1:3" x14ac:dyDescent="0.2">
      <c r="B205" s="41"/>
    </row>
    <row r="206" spans="1:3" x14ac:dyDescent="0.2">
      <c r="B206" s="41"/>
    </row>
    <row r="207" spans="1:3" x14ac:dyDescent="0.2">
      <c r="B207" s="41"/>
    </row>
    <row r="208" spans="1:3" x14ac:dyDescent="0.2">
      <c r="B208" s="41"/>
    </row>
    <row r="209" spans="2:2" x14ac:dyDescent="0.2">
      <c r="B209" s="41"/>
    </row>
    <row r="210" spans="2:2" x14ac:dyDescent="0.2">
      <c r="B210" s="41"/>
    </row>
    <row r="211" spans="2:2" x14ac:dyDescent="0.2">
      <c r="B211" s="41"/>
    </row>
    <row r="212" spans="2:2" x14ac:dyDescent="0.2">
      <c r="B212" s="41"/>
    </row>
    <row r="213" spans="2:2" x14ac:dyDescent="0.2">
      <c r="B213" s="41"/>
    </row>
    <row r="214" spans="2:2" x14ac:dyDescent="0.2">
      <c r="B214" s="41"/>
    </row>
    <row r="215" spans="2:2" x14ac:dyDescent="0.2">
      <c r="B215" s="41"/>
    </row>
    <row r="216" spans="2:2" x14ac:dyDescent="0.2">
      <c r="B216" s="41"/>
    </row>
    <row r="217" spans="2:2" x14ac:dyDescent="0.2">
      <c r="B217" s="41"/>
    </row>
    <row r="218" spans="2:2" x14ac:dyDescent="0.2">
      <c r="B218" s="41"/>
    </row>
    <row r="219" spans="2:2" x14ac:dyDescent="0.2">
      <c r="B219" s="41"/>
    </row>
    <row r="220" spans="2:2" x14ac:dyDescent="0.2">
      <c r="B220" s="41"/>
    </row>
    <row r="221" spans="2:2" x14ac:dyDescent="0.2">
      <c r="B221" s="41"/>
    </row>
    <row r="222" spans="2:2" x14ac:dyDescent="0.2">
      <c r="B222" s="41"/>
    </row>
    <row r="223" spans="2:2" x14ac:dyDescent="0.2">
      <c r="B223" s="41"/>
    </row>
    <row r="224" spans="2:2" x14ac:dyDescent="0.2">
      <c r="B224" s="41"/>
    </row>
    <row r="225" spans="2:2" x14ac:dyDescent="0.2">
      <c r="B225" s="41"/>
    </row>
    <row r="226" spans="2:2" x14ac:dyDescent="0.2">
      <c r="B226" s="41"/>
    </row>
    <row r="227" spans="2:2" x14ac:dyDescent="0.2">
      <c r="B227" s="41"/>
    </row>
    <row r="228" spans="2:2" x14ac:dyDescent="0.2">
      <c r="B228" s="41"/>
    </row>
    <row r="229" spans="2:2" x14ac:dyDescent="0.2">
      <c r="B229" s="41"/>
    </row>
    <row r="230" spans="2:2" x14ac:dyDescent="0.2">
      <c r="B230" s="41"/>
    </row>
    <row r="231" spans="2:2" x14ac:dyDescent="0.2">
      <c r="B231" s="41"/>
    </row>
    <row r="232" spans="2:2" x14ac:dyDescent="0.2">
      <c r="B232" s="41"/>
    </row>
    <row r="233" spans="2:2" x14ac:dyDescent="0.2">
      <c r="B233" s="41"/>
    </row>
    <row r="234" spans="2:2" x14ac:dyDescent="0.2">
      <c r="B234" s="41"/>
    </row>
    <row r="235" spans="2:2" x14ac:dyDescent="0.2">
      <c r="B235" s="41"/>
    </row>
    <row r="236" spans="2:2" x14ac:dyDescent="0.2">
      <c r="B236" s="41"/>
    </row>
    <row r="237" spans="2:2" x14ac:dyDescent="0.2">
      <c r="B237" s="41"/>
    </row>
    <row r="238" spans="2:2" x14ac:dyDescent="0.2">
      <c r="B238" s="41"/>
    </row>
    <row r="239" spans="2:2" x14ac:dyDescent="0.2">
      <c r="B239" s="41"/>
    </row>
    <row r="240" spans="2:2" x14ac:dyDescent="0.2">
      <c r="B240" s="41"/>
    </row>
    <row r="241" spans="2:2" x14ac:dyDescent="0.2">
      <c r="B241" s="41"/>
    </row>
    <row r="242" spans="2:2" x14ac:dyDescent="0.2">
      <c r="B242" s="41"/>
    </row>
    <row r="243" spans="2:2" x14ac:dyDescent="0.2">
      <c r="B243" s="41"/>
    </row>
    <row r="244" spans="2:2" x14ac:dyDescent="0.2">
      <c r="B244" s="41"/>
    </row>
    <row r="245" spans="2:2" x14ac:dyDescent="0.2">
      <c r="B245" s="41"/>
    </row>
    <row r="246" spans="2:2" x14ac:dyDescent="0.2">
      <c r="B246" s="41"/>
    </row>
    <row r="247" spans="2:2" x14ac:dyDescent="0.2">
      <c r="B247" s="41"/>
    </row>
    <row r="248" spans="2:2" x14ac:dyDescent="0.2">
      <c r="B248" s="41"/>
    </row>
    <row r="249" spans="2:2" x14ac:dyDescent="0.2">
      <c r="B249" s="41"/>
    </row>
    <row r="250" spans="2:2" x14ac:dyDescent="0.2">
      <c r="B250" s="41"/>
    </row>
  </sheetData>
  <mergeCells count="41">
    <mergeCell ref="A74:E74"/>
    <mergeCell ref="G74:H74"/>
    <mergeCell ref="O3:P3"/>
    <mergeCell ref="O2:P2"/>
    <mergeCell ref="A71:E71"/>
    <mergeCell ref="G71:H71"/>
    <mergeCell ref="A72:E72"/>
    <mergeCell ref="G72:H72"/>
    <mergeCell ref="A73:E73"/>
    <mergeCell ref="G73:H73"/>
    <mergeCell ref="C44:C45"/>
    <mergeCell ref="C50:C51"/>
    <mergeCell ref="A64:B64"/>
    <mergeCell ref="A68:E68"/>
    <mergeCell ref="F68:F74"/>
    <mergeCell ref="G68:H68"/>
    <mergeCell ref="A70:E70"/>
    <mergeCell ref="G70:H70"/>
    <mergeCell ref="M2:N2"/>
    <mergeCell ref="F3:F4"/>
    <mergeCell ref="G3:H3"/>
    <mergeCell ref="I3:J3"/>
    <mergeCell ref="K3:L3"/>
    <mergeCell ref="M3:N3"/>
    <mergeCell ref="A1:A4"/>
    <mergeCell ref="B1:B4"/>
    <mergeCell ref="C1:C4"/>
    <mergeCell ref="D1:H1"/>
    <mergeCell ref="I1:P1"/>
    <mergeCell ref="D2:D4"/>
    <mergeCell ref="F2:H2"/>
    <mergeCell ref="I2:J2"/>
    <mergeCell ref="K2:L2"/>
    <mergeCell ref="C47:C48"/>
    <mergeCell ref="A69:E69"/>
    <mergeCell ref="G69:H69"/>
    <mergeCell ref="C62:C63"/>
    <mergeCell ref="C58:C59"/>
    <mergeCell ref="C53:C54"/>
    <mergeCell ref="C56:C57"/>
    <mergeCell ref="E2:E4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базе9кл</vt:lpstr>
      <vt:lpstr>на базе11кл</vt:lpstr>
      <vt:lpstr>1к14-15</vt:lpstr>
    </vt:vector>
  </TitlesOfParts>
  <Company>oik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programmer</cp:lastModifiedBy>
  <cp:lastPrinted>2014-06-02T04:48:11Z</cp:lastPrinted>
  <dcterms:created xsi:type="dcterms:W3CDTF">2013-02-19T07:26:48Z</dcterms:created>
  <dcterms:modified xsi:type="dcterms:W3CDTF">2019-02-15T08:03:38Z</dcterms:modified>
</cp:coreProperties>
</file>